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20" yWindow="1710" windowWidth="15330" windowHeight="9150"/>
  </bookViews>
  <sheets>
    <sheet name=" C_49_7 Rev. (1)" sheetId="1" r:id="rId1"/>
    <sheet name="C_49_7 Rev.(2)_part1" sheetId="3" r:id="rId2"/>
    <sheet name="C_49_7 Rev.(2)_part2" sheetId="4" r:id="rId3"/>
  </sheets>
  <definedNames>
    <definedName name="_xlnm._FilterDatabase" localSheetId="0" hidden="1">' C_49_7 Rev. (1)'!$A$27:$BA$27</definedName>
    <definedName name="_xlnm.Criteria" localSheetId="0">' C_49_7 Rev. (1)'!$E$8</definedName>
    <definedName name="H">#REF!</definedName>
    <definedName name="_xlnm.Print_Area" localSheetId="0">' C_49_7 Rev. (1)'!$C$1:$O$1524</definedName>
    <definedName name="_xlnm.Print_Area" localSheetId="1">'C_49_7 Rev.(2)_part1'!$B$1:$BP$161</definedName>
    <definedName name="_xlnm.Print_Area" localSheetId="2">'C_49_7 Rev.(2)_part2'!$B$1:$Z$205</definedName>
    <definedName name="_xlnm.Print_Titles" localSheetId="1">'C_49_7 Rev.(2)_part1'!$6:$7</definedName>
  </definedNames>
  <calcPr calcId="145621"/>
</workbook>
</file>

<file path=xl/calcChain.xml><?xml version="1.0" encoding="utf-8"?>
<calcChain xmlns="http://schemas.openxmlformats.org/spreadsheetml/2006/main">
  <c r="N1518" i="1" l="1"/>
  <c r="M1518" i="1"/>
  <c r="L1518" i="1"/>
  <c r="J1518" i="1"/>
  <c r="I1518" i="1"/>
  <c r="H1518" i="1"/>
  <c r="G1518" i="1"/>
  <c r="N1552" i="1" l="1"/>
  <c r="M1552" i="1"/>
  <c r="L1552" i="1"/>
  <c r="K1552" i="1"/>
  <c r="J1552" i="1"/>
  <c r="I1552" i="1"/>
  <c r="H1552" i="1"/>
  <c r="N1551" i="1"/>
  <c r="M1551" i="1"/>
  <c r="L1551" i="1"/>
  <c r="K1551" i="1"/>
  <c r="J1551" i="1"/>
  <c r="I1551" i="1"/>
  <c r="H1551" i="1"/>
  <c r="N1550" i="1"/>
  <c r="M1550" i="1"/>
  <c r="L1550" i="1"/>
  <c r="J1550" i="1"/>
  <c r="I1550" i="1"/>
  <c r="H1550" i="1"/>
  <c r="N1549" i="1"/>
  <c r="M1549" i="1"/>
  <c r="L1549" i="1"/>
  <c r="K1549" i="1"/>
  <c r="J1549" i="1"/>
  <c r="J1553" i="1" s="1"/>
  <c r="I1549" i="1"/>
  <c r="H1549" i="1"/>
  <c r="G1552" i="1"/>
  <c r="G1551" i="1"/>
  <c r="G1553" i="1" s="1"/>
  <c r="G1550" i="1"/>
  <c r="G1549" i="1"/>
  <c r="AH1552" i="1"/>
  <c r="AH1551" i="1"/>
  <c r="AH1550" i="1"/>
  <c r="AH1549" i="1"/>
  <c r="AH1553" i="1" l="1"/>
  <c r="I1553" i="1"/>
  <c r="M1553" i="1"/>
  <c r="H1553" i="1"/>
  <c r="L1553" i="1"/>
  <c r="N1553" i="1"/>
  <c r="K772" i="1"/>
  <c r="K1518" i="1" l="1"/>
  <c r="K1550" i="1"/>
  <c r="K1553" i="1" s="1"/>
  <c r="H158" i="3"/>
  <c r="I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X158" i="3"/>
  <c r="Y158" i="3"/>
  <c r="AC158" i="3"/>
  <c r="AD158" i="3"/>
  <c r="AF158" i="3"/>
  <c r="AG158" i="3"/>
  <c r="AH158" i="3"/>
  <c r="AI158" i="3"/>
  <c r="AM158" i="3"/>
  <c r="AK158" i="3"/>
  <c r="AO158" i="3"/>
  <c r="AP158" i="3"/>
  <c r="AR158" i="3"/>
  <c r="AU158" i="3"/>
  <c r="AW158" i="3"/>
  <c r="AX158" i="3"/>
  <c r="AY158" i="3"/>
  <c r="BA158" i="3"/>
  <c r="BB158" i="3"/>
  <c r="BC158" i="3"/>
  <c r="BE158" i="3"/>
  <c r="BF158" i="3"/>
  <c r="BG158" i="3"/>
  <c r="BH158" i="3"/>
  <c r="BI158" i="3"/>
  <c r="BJ158" i="3"/>
  <c r="BK158" i="3"/>
  <c r="E158" i="3"/>
  <c r="BA157" i="3"/>
  <c r="AU157" i="3"/>
  <c r="AS157" i="3"/>
  <c r="AR157" i="3"/>
  <c r="AP157" i="3"/>
  <c r="AO157" i="3"/>
  <c r="AM157" i="3"/>
  <c r="AK157" i="3"/>
  <c r="AI157" i="3"/>
  <c r="AH157" i="3"/>
  <c r="AF157" i="3"/>
  <c r="AD157" i="3"/>
  <c r="AC157" i="3"/>
  <c r="Y157" i="3"/>
  <c r="X157" i="3"/>
  <c r="V157" i="3"/>
  <c r="U157" i="3"/>
  <c r="S157" i="3"/>
  <c r="R157" i="3"/>
  <c r="Q157" i="3"/>
  <c r="P157" i="3"/>
  <c r="O157" i="3"/>
  <c r="N157" i="3"/>
  <c r="M157" i="3"/>
  <c r="L157" i="3"/>
  <c r="K157" i="3"/>
  <c r="I157" i="3"/>
  <c r="H157" i="3"/>
  <c r="F157" i="3"/>
  <c r="E157" i="3"/>
  <c r="BO164" i="3"/>
  <c r="BO158" i="3" s="1"/>
  <c r="BN164" i="3"/>
  <c r="BN158" i="3" s="1"/>
  <c r="BK164" i="3"/>
  <c r="BJ164" i="3"/>
  <c r="BI164" i="3"/>
  <c r="BH164" i="3"/>
  <c r="BG164" i="3"/>
  <c r="BF164" i="3"/>
  <c r="BE164" i="3"/>
  <c r="BD164" i="3"/>
  <c r="BD158" i="3" s="1"/>
  <c r="BC164" i="3"/>
  <c r="BB164" i="3"/>
  <c r="BA164" i="3"/>
  <c r="AY164" i="3"/>
  <c r="AX164" i="3"/>
  <c r="AW164" i="3"/>
  <c r="AU164" i="3"/>
  <c r="AT164" i="3"/>
  <c r="AT158" i="3" s="1"/>
  <c r="AS164" i="3"/>
  <c r="AS158" i="3" s="1"/>
  <c r="AR164" i="3"/>
  <c r="AP164" i="3"/>
  <c r="AO164" i="3"/>
  <c r="AM164" i="3"/>
  <c r="AK164" i="3"/>
  <c r="AI164" i="3"/>
  <c r="AH164" i="3"/>
  <c r="AG164" i="3"/>
  <c r="AF164" i="3"/>
  <c r="AE164" i="3"/>
  <c r="AE158" i="3" s="1"/>
  <c r="AD164" i="3"/>
  <c r="AC164" i="3"/>
  <c r="AA164" i="3"/>
  <c r="AA158" i="3" s="1"/>
  <c r="Z164" i="3"/>
  <c r="Z158" i="3" s="1"/>
  <c r="Y164" i="3"/>
  <c r="X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I164" i="3"/>
  <c r="H164" i="3"/>
  <c r="F164" i="3"/>
  <c r="F158" i="3" s="1"/>
  <c r="E164" i="3"/>
  <c r="BO163" i="3"/>
  <c r="BN163" i="3"/>
  <c r="BK163" i="3"/>
  <c r="BJ163" i="3"/>
  <c r="BI163" i="3"/>
  <c r="BH163" i="3"/>
  <c r="BG163" i="3"/>
  <c r="BF163" i="3"/>
  <c r="BE163" i="3"/>
  <c r="BD163" i="3"/>
  <c r="BC163" i="3"/>
  <c r="BB163" i="3"/>
  <c r="BA163" i="3"/>
  <c r="AY163" i="3"/>
  <c r="AX163" i="3"/>
  <c r="AW163" i="3"/>
  <c r="AU163" i="3"/>
  <c r="AT163" i="3"/>
  <c r="AT157" i="3" s="1"/>
  <c r="AS163" i="3"/>
  <c r="AR163" i="3"/>
  <c r="AP163" i="3"/>
  <c r="AO163" i="3"/>
  <c r="AM163" i="3"/>
  <c r="AK163" i="3"/>
  <c r="AI163" i="3"/>
  <c r="AH163" i="3"/>
  <c r="AG163" i="3"/>
  <c r="AG157" i="3" s="1"/>
  <c r="AF163" i="3"/>
  <c r="AE163" i="3"/>
  <c r="AE157" i="3" s="1"/>
  <c r="AD163" i="3"/>
  <c r="AC163" i="3"/>
  <c r="AA163" i="3"/>
  <c r="AA157" i="3" s="1"/>
  <c r="Z163" i="3"/>
  <c r="Z157" i="3" s="1"/>
  <c r="Y163" i="3"/>
  <c r="X163" i="3"/>
  <c r="V163" i="3"/>
  <c r="U163" i="3"/>
  <c r="T163" i="3"/>
  <c r="T157" i="3" s="1"/>
  <c r="S163" i="3"/>
  <c r="R163" i="3"/>
  <c r="Q163" i="3"/>
  <c r="P163" i="3"/>
  <c r="O163" i="3"/>
  <c r="N163" i="3"/>
  <c r="M163" i="3"/>
  <c r="L163" i="3"/>
  <c r="K163" i="3"/>
  <c r="I163" i="3"/>
  <c r="D163" i="3"/>
  <c r="E163" i="3"/>
  <c r="F163" i="3"/>
  <c r="H163" i="3"/>
  <c r="BP106" i="3"/>
  <c r="BP105" i="3"/>
  <c r="X207" i="4" l="1"/>
  <c r="W207" i="4"/>
  <c r="U207" i="4"/>
  <c r="T207" i="4"/>
  <c r="S207" i="4"/>
  <c r="Q207" i="4"/>
  <c r="P207" i="4"/>
  <c r="O207" i="4"/>
  <c r="N207" i="4"/>
  <c r="M207" i="4"/>
  <c r="L207" i="4"/>
  <c r="K207" i="4"/>
  <c r="I207" i="4"/>
  <c r="H207" i="4"/>
  <c r="X206" i="4"/>
  <c r="W206" i="4"/>
  <c r="U206" i="4"/>
  <c r="T206" i="4"/>
  <c r="S206" i="4"/>
  <c r="Q206" i="4"/>
  <c r="P206" i="4"/>
  <c r="O206" i="4"/>
  <c r="N206" i="4"/>
  <c r="M206" i="4"/>
  <c r="L206" i="4"/>
  <c r="K206" i="4"/>
  <c r="I206" i="4"/>
  <c r="H206" i="4"/>
  <c r="BM168" i="3"/>
  <c r="BL168" i="3"/>
  <c r="BM165" i="3"/>
  <c r="BL165" i="3"/>
  <c r="BK165" i="3"/>
  <c r="BF165" i="3"/>
  <c r="BE165" i="3"/>
  <c r="BM164" i="3"/>
  <c r="BL164" i="3"/>
  <c r="AZ164" i="3"/>
  <c r="AV164" i="3"/>
  <c r="AV158" i="3" s="1"/>
  <c r="AS165" i="3"/>
  <c r="AQ164" i="3"/>
  <c r="AN164" i="3"/>
  <c r="AN158" i="3" s="1"/>
  <c r="AL164" i="3"/>
  <c r="AJ164" i="3"/>
  <c r="AJ158" i="3" s="1"/>
  <c r="AB164" i="3"/>
  <c r="AB158" i="3" s="1"/>
  <c r="W164" i="3"/>
  <c r="J164" i="3"/>
  <c r="G164" i="3"/>
  <c r="D164" i="3"/>
  <c r="D158" i="3" s="1"/>
  <c r="BO157" i="3"/>
  <c r="BO168" i="3" s="1"/>
  <c r="BM163" i="3"/>
  <c r="BL163" i="3"/>
  <c r="BJ157" i="3"/>
  <c r="BJ168" i="3" s="1"/>
  <c r="BI157" i="3"/>
  <c r="BH157" i="3"/>
  <c r="BG157" i="3"/>
  <c r="BE157" i="3"/>
  <c r="BE168" i="3" s="1"/>
  <c r="BD157" i="3"/>
  <c r="BB157" i="3"/>
  <c r="AZ163" i="3"/>
  <c r="AZ157" i="3" s="1"/>
  <c r="AX165" i="3"/>
  <c r="AW157" i="3"/>
  <c r="AV163" i="3"/>
  <c r="AS168" i="3"/>
  <c r="AQ163" i="3"/>
  <c r="AQ168" i="3" s="1"/>
  <c r="AN163" i="3"/>
  <c r="AN157" i="3" s="1"/>
  <c r="AM165" i="3"/>
  <c r="AL163" i="3"/>
  <c r="AL168" i="3" s="1"/>
  <c r="AK165" i="3"/>
  <c r="AJ163" i="3"/>
  <c r="AJ157" i="3" s="1"/>
  <c r="AI168" i="3"/>
  <c r="AD168" i="3"/>
  <c r="AC168" i="3"/>
  <c r="AB163" i="3"/>
  <c r="W163" i="3"/>
  <c r="W165" i="3" s="1"/>
  <c r="K168" i="3"/>
  <c r="J163" i="3"/>
  <c r="J165" i="3" s="1"/>
  <c r="H165" i="3"/>
  <c r="G163" i="3"/>
  <c r="D157" i="3"/>
  <c r="BP162" i="3"/>
  <c r="BP161" i="3"/>
  <c r="BP160" i="3"/>
  <c r="BM158" i="3"/>
  <c r="BL158" i="3"/>
  <c r="AQ158" i="3"/>
  <c r="AL158" i="3"/>
  <c r="W158" i="3"/>
  <c r="J158" i="3"/>
  <c r="G158" i="3"/>
  <c r="BM157" i="3"/>
  <c r="BL157" i="3"/>
  <c r="BK157" i="3"/>
  <c r="BK168" i="3" s="1"/>
  <c r="BF157" i="3"/>
  <c r="BF168" i="3" s="1"/>
  <c r="BC157" i="3"/>
  <c r="AU168" i="3"/>
  <c r="AQ157" i="3"/>
  <c r="AL157" i="3"/>
  <c r="W157" i="3"/>
  <c r="J157" i="3"/>
  <c r="G157" i="3"/>
  <c r="BQ154" i="3"/>
  <c r="BP154" i="3"/>
  <c r="BQ153" i="3"/>
  <c r="BP153" i="3"/>
  <c r="BQ152" i="3"/>
  <c r="BP152" i="3"/>
  <c r="BQ151" i="3"/>
  <c r="BP151" i="3"/>
  <c r="BQ150" i="3"/>
  <c r="BP150" i="3"/>
  <c r="BQ149" i="3"/>
  <c r="BP149" i="3"/>
  <c r="BQ148" i="3"/>
  <c r="BP148" i="3"/>
  <c r="BQ147" i="3"/>
  <c r="BP147" i="3"/>
  <c r="BQ146" i="3"/>
  <c r="BP146" i="3"/>
  <c r="BQ145" i="3"/>
  <c r="BP145" i="3"/>
  <c r="BQ144" i="3"/>
  <c r="BP144" i="3"/>
  <c r="BQ143" i="3"/>
  <c r="BP143" i="3"/>
  <c r="BQ142" i="3"/>
  <c r="BP142" i="3"/>
  <c r="BQ141" i="3"/>
  <c r="BP141" i="3"/>
  <c r="BQ140" i="3"/>
  <c r="BP140" i="3"/>
  <c r="BQ139" i="3"/>
  <c r="BP139" i="3"/>
  <c r="BQ138" i="3"/>
  <c r="BP138" i="3"/>
  <c r="BQ137" i="3"/>
  <c r="BP137" i="3"/>
  <c r="BQ136" i="3"/>
  <c r="BP136" i="3"/>
  <c r="BQ135" i="3"/>
  <c r="BP135" i="3"/>
  <c r="BQ134" i="3"/>
  <c r="BP134" i="3"/>
  <c r="BQ133" i="3"/>
  <c r="BP133" i="3"/>
  <c r="BQ132" i="3"/>
  <c r="BP132" i="3"/>
  <c r="BQ131" i="3"/>
  <c r="BP131" i="3"/>
  <c r="BQ130" i="3"/>
  <c r="BP130" i="3"/>
  <c r="BQ129" i="3"/>
  <c r="BP129" i="3"/>
  <c r="BQ128" i="3"/>
  <c r="BP128" i="3"/>
  <c r="BQ127" i="3"/>
  <c r="BP127" i="3"/>
  <c r="BQ126" i="3"/>
  <c r="BP126" i="3"/>
  <c r="BQ125" i="3"/>
  <c r="BP125" i="3"/>
  <c r="BQ124" i="3"/>
  <c r="BP124" i="3"/>
  <c r="BQ123" i="3"/>
  <c r="BP123" i="3"/>
  <c r="BQ122" i="3"/>
  <c r="BP122" i="3"/>
  <c r="BQ121" i="3"/>
  <c r="BP121" i="3"/>
  <c r="BQ120" i="3"/>
  <c r="BP120" i="3"/>
  <c r="BQ119" i="3"/>
  <c r="BP119" i="3"/>
  <c r="BQ118" i="3"/>
  <c r="BP118" i="3"/>
  <c r="BQ117" i="3"/>
  <c r="BP117" i="3"/>
  <c r="BQ116" i="3"/>
  <c r="BP116" i="3"/>
  <c r="BQ115" i="3"/>
  <c r="BP115" i="3"/>
  <c r="BQ114" i="3"/>
  <c r="BP114" i="3"/>
  <c r="BQ113" i="3"/>
  <c r="BP113" i="3"/>
  <c r="BQ112" i="3"/>
  <c r="BP112" i="3"/>
  <c r="BQ111" i="3"/>
  <c r="BP111" i="3"/>
  <c r="BQ110" i="3"/>
  <c r="BP110" i="3"/>
  <c r="BQ109" i="3"/>
  <c r="BP109" i="3"/>
  <c r="BP108" i="3"/>
  <c r="BP107" i="3"/>
  <c r="BQ104" i="3"/>
  <c r="BP104" i="3"/>
  <c r="BQ103" i="3"/>
  <c r="BP103" i="3"/>
  <c r="BQ102" i="3"/>
  <c r="BP102" i="3"/>
  <c r="BQ101" i="3"/>
  <c r="BP101" i="3"/>
  <c r="BQ100" i="3"/>
  <c r="BP100" i="3"/>
  <c r="BQ99" i="3"/>
  <c r="BP99" i="3"/>
  <c r="BQ98" i="3"/>
  <c r="BP98" i="3"/>
  <c r="BQ97" i="3"/>
  <c r="BP97" i="3"/>
  <c r="BQ96" i="3"/>
  <c r="BP96" i="3"/>
  <c r="BQ95" i="3"/>
  <c r="BP95" i="3"/>
  <c r="BP94" i="3"/>
  <c r="BP93" i="3"/>
  <c r="BQ92" i="3"/>
  <c r="BP92" i="3"/>
  <c r="BQ91" i="3"/>
  <c r="BP91" i="3"/>
  <c r="BQ90" i="3"/>
  <c r="BP90" i="3"/>
  <c r="BQ89" i="3"/>
  <c r="BP89" i="3"/>
  <c r="BQ88" i="3"/>
  <c r="BP88" i="3"/>
  <c r="BQ87" i="3"/>
  <c r="BP87" i="3"/>
  <c r="BQ86" i="3"/>
  <c r="BP86" i="3"/>
  <c r="BQ85" i="3"/>
  <c r="BP85" i="3"/>
  <c r="BQ84" i="3"/>
  <c r="BP84" i="3"/>
  <c r="BQ83" i="3"/>
  <c r="BP83" i="3"/>
  <c r="BQ82" i="3"/>
  <c r="BP82" i="3"/>
  <c r="BQ81" i="3"/>
  <c r="BP81" i="3"/>
  <c r="BQ80" i="3"/>
  <c r="BP80" i="3"/>
  <c r="BQ79" i="3"/>
  <c r="BP79" i="3"/>
  <c r="BQ78" i="3"/>
  <c r="BP78" i="3"/>
  <c r="BQ77" i="3"/>
  <c r="BP77" i="3"/>
  <c r="BQ76" i="3"/>
  <c r="BP76" i="3"/>
  <c r="BQ75" i="3"/>
  <c r="BP75" i="3"/>
  <c r="BQ74" i="3"/>
  <c r="BP74" i="3"/>
  <c r="BQ73" i="3"/>
  <c r="BP73" i="3"/>
  <c r="BQ72" i="3"/>
  <c r="BP72" i="3"/>
  <c r="BQ71" i="3"/>
  <c r="BP71" i="3"/>
  <c r="BQ70" i="3"/>
  <c r="BP70" i="3"/>
  <c r="BQ69" i="3"/>
  <c r="BP69" i="3"/>
  <c r="BQ68" i="3"/>
  <c r="BP68" i="3"/>
  <c r="BQ67" i="3"/>
  <c r="BP67" i="3"/>
  <c r="BQ66" i="3"/>
  <c r="BP66" i="3"/>
  <c r="BQ65" i="3"/>
  <c r="BP65" i="3"/>
  <c r="BQ64" i="3"/>
  <c r="BP64" i="3"/>
  <c r="BQ63" i="3"/>
  <c r="BP63" i="3"/>
  <c r="BQ62" i="3"/>
  <c r="BP62" i="3"/>
  <c r="BQ61" i="3"/>
  <c r="BP61" i="3"/>
  <c r="BQ60" i="3"/>
  <c r="BP60" i="3"/>
  <c r="BQ59" i="3"/>
  <c r="BP59" i="3"/>
  <c r="BQ58" i="3"/>
  <c r="BP58" i="3"/>
  <c r="BQ57" i="3"/>
  <c r="BP57" i="3"/>
  <c r="BQ56" i="3"/>
  <c r="BP56" i="3"/>
  <c r="BQ55" i="3"/>
  <c r="BP55" i="3"/>
  <c r="BQ54" i="3"/>
  <c r="BP54" i="3"/>
  <c r="BQ53" i="3"/>
  <c r="BP53" i="3"/>
  <c r="BQ52" i="3"/>
  <c r="BP52" i="3"/>
  <c r="BQ51" i="3"/>
  <c r="BP51" i="3"/>
  <c r="BQ50" i="3"/>
  <c r="BP50" i="3"/>
  <c r="BQ49" i="3"/>
  <c r="BP49" i="3"/>
  <c r="BQ48" i="3"/>
  <c r="BP48" i="3"/>
  <c r="BQ47" i="3"/>
  <c r="BP47" i="3"/>
  <c r="BQ46" i="3"/>
  <c r="BP46" i="3"/>
  <c r="BQ45" i="3"/>
  <c r="BP45" i="3"/>
  <c r="BQ44" i="3"/>
  <c r="BP44" i="3"/>
  <c r="BQ43" i="3"/>
  <c r="BP43" i="3"/>
  <c r="BQ42" i="3"/>
  <c r="BP42" i="3"/>
  <c r="BQ41" i="3"/>
  <c r="BP41" i="3"/>
  <c r="BQ40" i="3"/>
  <c r="BP40" i="3"/>
  <c r="BQ39" i="3"/>
  <c r="BP39" i="3"/>
  <c r="BQ38" i="3"/>
  <c r="BP38" i="3"/>
  <c r="BP164" i="3" s="1"/>
  <c r="BP158" i="3" s="1"/>
  <c r="BQ37" i="3"/>
  <c r="BP37" i="3"/>
  <c r="BQ36" i="3"/>
  <c r="BP36" i="3"/>
  <c r="BQ35" i="3"/>
  <c r="BP35" i="3"/>
  <c r="BQ34" i="3"/>
  <c r="BP34" i="3"/>
  <c r="BQ33" i="3"/>
  <c r="BP33" i="3"/>
  <c r="BQ32" i="3"/>
  <c r="BP32" i="3"/>
  <c r="BQ31" i="3"/>
  <c r="BP31" i="3"/>
  <c r="BQ30" i="3"/>
  <c r="BP30" i="3"/>
  <c r="BQ29" i="3"/>
  <c r="BP29" i="3"/>
  <c r="BQ28" i="3"/>
  <c r="BP28" i="3"/>
  <c r="BQ27" i="3"/>
  <c r="BP27" i="3"/>
  <c r="BQ26" i="3"/>
  <c r="BP26" i="3"/>
  <c r="BQ25" i="3"/>
  <c r="BP25" i="3"/>
  <c r="BQ24" i="3"/>
  <c r="BP24" i="3"/>
  <c r="BQ23" i="3"/>
  <c r="BP23" i="3"/>
  <c r="BQ22" i="3"/>
  <c r="BP22" i="3"/>
  <c r="BQ21" i="3"/>
  <c r="BP21" i="3"/>
  <c r="BQ20" i="3"/>
  <c r="BP20" i="3"/>
  <c r="BQ19" i="3"/>
  <c r="BP19" i="3"/>
  <c r="BQ18" i="3"/>
  <c r="BP18" i="3"/>
  <c r="BQ17" i="3"/>
  <c r="BP17" i="3"/>
  <c r="BQ16" i="3"/>
  <c r="BP16" i="3"/>
  <c r="BQ15" i="3"/>
  <c r="BP15" i="3"/>
  <c r="BQ14" i="3"/>
  <c r="BP14" i="3"/>
  <c r="BQ13" i="3"/>
  <c r="BP13" i="3"/>
  <c r="BQ12" i="3"/>
  <c r="BP12" i="3"/>
  <c r="BQ11" i="3"/>
  <c r="BP11" i="3"/>
  <c r="BQ10" i="3"/>
  <c r="BP10" i="3"/>
  <c r="BQ9" i="3"/>
  <c r="BP9" i="3"/>
  <c r="N1564" i="1"/>
  <c r="M1564" i="1"/>
  <c r="L1564" i="1"/>
  <c r="K1564" i="1"/>
  <c r="J1564" i="1"/>
  <c r="I1564" i="1"/>
  <c r="H1564" i="1"/>
  <c r="G1564" i="1"/>
  <c r="N1562" i="1"/>
  <c r="M1562" i="1"/>
  <c r="K1562" i="1"/>
  <c r="J1562" i="1"/>
  <c r="H1562" i="1"/>
  <c r="G1562" i="1"/>
  <c r="N1560" i="1"/>
  <c r="M1560" i="1"/>
  <c r="K1560" i="1"/>
  <c r="J1560" i="1"/>
  <c r="H1560" i="1"/>
  <c r="G1560" i="1"/>
  <c r="N1558" i="1"/>
  <c r="M1558" i="1"/>
  <c r="K1558" i="1"/>
  <c r="J1558" i="1"/>
  <c r="H1558" i="1"/>
  <c r="G1558" i="1"/>
  <c r="N1556" i="1"/>
  <c r="M1556" i="1"/>
  <c r="K1556" i="1"/>
  <c r="J1556" i="1"/>
  <c r="H1556" i="1"/>
  <c r="G1556" i="1"/>
  <c r="AH1546" i="1"/>
  <c r="N1546" i="1"/>
  <c r="M1546" i="1"/>
  <c r="K1546" i="1"/>
  <c r="J1546" i="1"/>
  <c r="H1546" i="1"/>
  <c r="G1546" i="1"/>
  <c r="AH1545" i="1"/>
  <c r="N1545" i="1"/>
  <c r="M1545" i="1"/>
  <c r="K1545" i="1"/>
  <c r="J1545" i="1"/>
  <c r="I1545" i="1"/>
  <c r="H1545" i="1"/>
  <c r="G1545" i="1"/>
  <c r="AH1544" i="1"/>
  <c r="N1544" i="1"/>
  <c r="M1544" i="1"/>
  <c r="K1544" i="1"/>
  <c r="J1544" i="1"/>
  <c r="I1544" i="1"/>
  <c r="H1544" i="1"/>
  <c r="G1544" i="1"/>
  <c r="AH1543" i="1"/>
  <c r="AH1547" i="1" s="1"/>
  <c r="N1543" i="1"/>
  <c r="N1547" i="1" s="1"/>
  <c r="M1543" i="1"/>
  <c r="M1547" i="1" s="1"/>
  <c r="K1543" i="1"/>
  <c r="K1547" i="1" s="1"/>
  <c r="J1543" i="1"/>
  <c r="J1547" i="1" s="1"/>
  <c r="I1543" i="1"/>
  <c r="H1543" i="1"/>
  <c r="H1547" i="1" s="1"/>
  <c r="G1543" i="1"/>
  <c r="G1547" i="1" s="1"/>
  <c r="N1540" i="1"/>
  <c r="M1540" i="1"/>
  <c r="K1540" i="1"/>
  <c r="J1540" i="1"/>
  <c r="H1540" i="1"/>
  <c r="G1540" i="1"/>
  <c r="N1539" i="1"/>
  <c r="M1539" i="1"/>
  <c r="K1539" i="1"/>
  <c r="J1539" i="1"/>
  <c r="I1539" i="1"/>
  <c r="H1539" i="1"/>
  <c r="G1539" i="1"/>
  <c r="N1538" i="1"/>
  <c r="M1538" i="1"/>
  <c r="K1538" i="1"/>
  <c r="J1538" i="1"/>
  <c r="I1538" i="1"/>
  <c r="H1538" i="1"/>
  <c r="G1538" i="1"/>
  <c r="N1537" i="1"/>
  <c r="M1537" i="1"/>
  <c r="L1537" i="1"/>
  <c r="K1537" i="1"/>
  <c r="K1541" i="1" s="1"/>
  <c r="J1537" i="1"/>
  <c r="I1537" i="1"/>
  <c r="H1537" i="1"/>
  <c r="G1537" i="1"/>
  <c r="G1541" i="1" s="1"/>
  <c r="N1534" i="1"/>
  <c r="M1534" i="1"/>
  <c r="K1534" i="1"/>
  <c r="J1534" i="1"/>
  <c r="H1534" i="1"/>
  <c r="G1534" i="1"/>
  <c r="N1533" i="1"/>
  <c r="M1533" i="1"/>
  <c r="K1533" i="1"/>
  <c r="J1533" i="1"/>
  <c r="H1533" i="1"/>
  <c r="G1533" i="1"/>
  <c r="N1532" i="1"/>
  <c r="M1532" i="1"/>
  <c r="K1532" i="1"/>
  <c r="J1532" i="1"/>
  <c r="H1532" i="1"/>
  <c r="G1532" i="1"/>
  <c r="N1531" i="1"/>
  <c r="M1531" i="1"/>
  <c r="M1535" i="1" s="1"/>
  <c r="K1531" i="1"/>
  <c r="K1535" i="1" s="1"/>
  <c r="J1531" i="1"/>
  <c r="H1531" i="1"/>
  <c r="G1531" i="1"/>
  <c r="G1535" i="1" s="1"/>
  <c r="N1528" i="1"/>
  <c r="M1528" i="1"/>
  <c r="K1528" i="1"/>
  <c r="J1528" i="1"/>
  <c r="H1528" i="1"/>
  <c r="G1528" i="1"/>
  <c r="N1527" i="1"/>
  <c r="M1527" i="1"/>
  <c r="K1527" i="1"/>
  <c r="J1527" i="1"/>
  <c r="H1527" i="1"/>
  <c r="G1527" i="1"/>
  <c r="N1526" i="1"/>
  <c r="N1529" i="1" s="1"/>
  <c r="M1526" i="1"/>
  <c r="K1526" i="1"/>
  <c r="J1526" i="1"/>
  <c r="J1529" i="1" s="1"/>
  <c r="H1526" i="1"/>
  <c r="H1529" i="1" s="1"/>
  <c r="G1526" i="1"/>
  <c r="L1517" i="1"/>
  <c r="I1517" i="1"/>
  <c r="L1516" i="1"/>
  <c r="AH1516" i="1" s="1"/>
  <c r="I1516" i="1"/>
  <c r="L1515" i="1"/>
  <c r="I1515" i="1"/>
  <c r="L1514" i="1"/>
  <c r="I1514" i="1"/>
  <c r="AH1505" i="1"/>
  <c r="L1504" i="1"/>
  <c r="AH1504" i="1" s="1"/>
  <c r="I1504" i="1"/>
  <c r="L1503" i="1"/>
  <c r="I1503" i="1"/>
  <c r="F1498" i="1"/>
  <c r="F1497" i="1"/>
  <c r="AH1472" i="1"/>
  <c r="L1471" i="1"/>
  <c r="AH1471" i="1" s="1"/>
  <c r="I1471" i="1"/>
  <c r="L1470" i="1"/>
  <c r="I1470" i="1"/>
  <c r="AH1462" i="1"/>
  <c r="L1461" i="1"/>
  <c r="AH1461" i="1" s="1"/>
  <c r="I1461" i="1"/>
  <c r="L1460" i="1"/>
  <c r="I1460" i="1"/>
  <c r="AH1451" i="1"/>
  <c r="L1450" i="1"/>
  <c r="I1450" i="1"/>
  <c r="L1449" i="1"/>
  <c r="I1449" i="1"/>
  <c r="AH1430" i="1"/>
  <c r="L1429" i="1"/>
  <c r="AH1429" i="1" s="1"/>
  <c r="I1429" i="1"/>
  <c r="L1428" i="1"/>
  <c r="I1428" i="1"/>
  <c r="AH1399" i="1"/>
  <c r="L1398" i="1"/>
  <c r="I1398" i="1"/>
  <c r="L1397" i="1"/>
  <c r="I1397" i="1"/>
  <c r="AH1368" i="1"/>
  <c r="L1367" i="1"/>
  <c r="I1367" i="1"/>
  <c r="L1366" i="1"/>
  <c r="I1366" i="1"/>
  <c r="L1350" i="1"/>
  <c r="L1546" i="1" s="1"/>
  <c r="I1350" i="1"/>
  <c r="I1562" i="1" s="1"/>
  <c r="L1349" i="1"/>
  <c r="I1349" i="1"/>
  <c r="L1348" i="1"/>
  <c r="I1348" i="1"/>
  <c r="AH1334" i="1"/>
  <c r="L1333" i="1"/>
  <c r="I1333" i="1"/>
  <c r="L1332" i="1"/>
  <c r="I1332" i="1"/>
  <c r="AH1327" i="1"/>
  <c r="L1325" i="1"/>
  <c r="I1325" i="1"/>
  <c r="AH1307" i="1"/>
  <c r="AH1306" i="1"/>
  <c r="L1306" i="1"/>
  <c r="I1306" i="1"/>
  <c r="L1305" i="1"/>
  <c r="I1305" i="1"/>
  <c r="AH1284" i="1"/>
  <c r="I1283" i="1"/>
  <c r="L1282" i="1"/>
  <c r="I1282" i="1"/>
  <c r="L1264" i="1"/>
  <c r="AH1264" i="1" s="1"/>
  <c r="I1264" i="1"/>
  <c r="AH1263" i="1"/>
  <c r="L1263" i="1"/>
  <c r="I1263" i="1"/>
  <c r="L1262" i="1"/>
  <c r="I1262" i="1"/>
  <c r="AH1253" i="1"/>
  <c r="L1252" i="1"/>
  <c r="AH1252" i="1" s="1"/>
  <c r="I1252" i="1"/>
  <c r="L1251" i="1"/>
  <c r="I1251" i="1"/>
  <c r="AH1222" i="1"/>
  <c r="L1221" i="1"/>
  <c r="AH1221" i="1" s="1"/>
  <c r="I1221" i="1"/>
  <c r="L1220" i="1"/>
  <c r="I1220" i="1"/>
  <c r="AH1200" i="1"/>
  <c r="AH1195" i="1"/>
  <c r="L1194" i="1"/>
  <c r="AH1194" i="1" s="1"/>
  <c r="I1194" i="1"/>
  <c r="L1193" i="1"/>
  <c r="I1193" i="1"/>
  <c r="L1181" i="1"/>
  <c r="L1180" i="1"/>
  <c r="AH1180" i="1" s="1"/>
  <c r="L1179" i="1"/>
  <c r="I1179" i="1"/>
  <c r="L1178" i="1"/>
  <c r="I1178" i="1"/>
  <c r="L1177" i="1"/>
  <c r="L1174" i="1"/>
  <c r="L1173" i="1"/>
  <c r="AH1173" i="1" s="1"/>
  <c r="L1172" i="1"/>
  <c r="AH1172" i="1" s="1"/>
  <c r="I1172" i="1"/>
  <c r="L1171" i="1"/>
  <c r="I1171" i="1"/>
  <c r="L1170" i="1"/>
  <c r="L1140" i="1"/>
  <c r="L1139" i="1"/>
  <c r="AH1139" i="1" s="1"/>
  <c r="AH1138" i="1"/>
  <c r="L1138" i="1"/>
  <c r="I1138" i="1"/>
  <c r="L1137" i="1"/>
  <c r="I1137" i="1"/>
  <c r="L1136" i="1"/>
  <c r="L1116" i="1"/>
  <c r="L1115" i="1"/>
  <c r="AH1115" i="1" s="1"/>
  <c r="AH1114" i="1"/>
  <c r="L1114" i="1"/>
  <c r="I1114" i="1"/>
  <c r="L1113" i="1"/>
  <c r="I1113" i="1"/>
  <c r="L1112" i="1"/>
  <c r="L1106" i="1"/>
  <c r="L1105" i="1"/>
  <c r="AH1105" i="1" s="1"/>
  <c r="L1104" i="1"/>
  <c r="AH1104" i="1" s="1"/>
  <c r="I1104" i="1"/>
  <c r="L1103" i="1"/>
  <c r="I1103" i="1"/>
  <c r="L1100" i="1"/>
  <c r="AH1099" i="1"/>
  <c r="L1099" i="1"/>
  <c r="L1098" i="1"/>
  <c r="I1098" i="1"/>
  <c r="L1097" i="1"/>
  <c r="I1097" i="1"/>
  <c r="L1096" i="1"/>
  <c r="L1076" i="1"/>
  <c r="L1073" i="1"/>
  <c r="L1072" i="1"/>
  <c r="AH1072" i="1" s="1"/>
  <c r="L1071" i="1"/>
  <c r="AH1071" i="1" s="1"/>
  <c r="I1071" i="1"/>
  <c r="L1070" i="1"/>
  <c r="I1070" i="1"/>
  <c r="L1069" i="1"/>
  <c r="L1034" i="1"/>
  <c r="L1033" i="1"/>
  <c r="AH1033" i="1" s="1"/>
  <c r="AH1032" i="1"/>
  <c r="L1032" i="1"/>
  <c r="I1032" i="1"/>
  <c r="L1031" i="1"/>
  <c r="I1031" i="1"/>
  <c r="L1030" i="1"/>
  <c r="L1010" i="1"/>
  <c r="L1009" i="1"/>
  <c r="AH1009" i="1" s="1"/>
  <c r="AH1008" i="1"/>
  <c r="L1008" i="1"/>
  <c r="I1008" i="1"/>
  <c r="L1007" i="1"/>
  <c r="I1007" i="1"/>
  <c r="L1006" i="1"/>
  <c r="L956" i="1"/>
  <c r="L955" i="1"/>
  <c r="AH955" i="1" s="1"/>
  <c r="L954" i="1"/>
  <c r="AH954" i="1" s="1"/>
  <c r="I954" i="1"/>
  <c r="L953" i="1"/>
  <c r="I953" i="1"/>
  <c r="L952" i="1"/>
  <c r="L942" i="1"/>
  <c r="L941" i="1"/>
  <c r="AH941" i="1" s="1"/>
  <c r="L940" i="1"/>
  <c r="I940" i="1"/>
  <c r="L939" i="1"/>
  <c r="I939" i="1"/>
  <c r="L933" i="1"/>
  <c r="L919" i="1"/>
  <c r="L1545" i="1" s="1"/>
  <c r="L918" i="1"/>
  <c r="AH918" i="1" s="1"/>
  <c r="L917" i="1"/>
  <c r="AH917" i="1" s="1"/>
  <c r="I917" i="1"/>
  <c r="L916" i="1"/>
  <c r="I916" i="1"/>
  <c r="L915" i="1"/>
  <c r="L904" i="1"/>
  <c r="L903" i="1"/>
  <c r="AH903" i="1" s="1"/>
  <c r="AH902" i="1"/>
  <c r="L902" i="1"/>
  <c r="I902" i="1"/>
  <c r="L901" i="1"/>
  <c r="I901" i="1"/>
  <c r="L900" i="1"/>
  <c r="L894" i="1"/>
  <c r="L893" i="1"/>
  <c r="AH892" i="1"/>
  <c r="L892" i="1"/>
  <c r="I892" i="1"/>
  <c r="L891" i="1"/>
  <c r="I891" i="1"/>
  <c r="L890" i="1"/>
  <c r="L879" i="1"/>
  <c r="L878" i="1"/>
  <c r="AH878" i="1" s="1"/>
  <c r="L877" i="1"/>
  <c r="I877" i="1"/>
  <c r="L876" i="1"/>
  <c r="I876" i="1"/>
  <c r="L875" i="1"/>
  <c r="L867" i="1"/>
  <c r="L866" i="1"/>
  <c r="AH866" i="1" s="1"/>
  <c r="L865" i="1"/>
  <c r="I865" i="1"/>
  <c r="I1533" i="1" s="1"/>
  <c r="L864" i="1"/>
  <c r="I864" i="1"/>
  <c r="L863" i="1"/>
  <c r="L848" i="1"/>
  <c r="L847" i="1"/>
  <c r="AH847" i="1" s="1"/>
  <c r="L846" i="1"/>
  <c r="AH846" i="1" s="1"/>
  <c r="I846" i="1"/>
  <c r="L845" i="1"/>
  <c r="I845" i="1"/>
  <c r="L844" i="1"/>
  <c r="L830" i="1"/>
  <c r="L829" i="1"/>
  <c r="AH829" i="1" s="1"/>
  <c r="L828" i="1"/>
  <c r="I828" i="1"/>
  <c r="L827" i="1"/>
  <c r="I827" i="1"/>
  <c r="L826" i="1"/>
  <c r="L825" i="1"/>
  <c r="L824" i="1"/>
  <c r="L823" i="1"/>
  <c r="L822" i="1"/>
  <c r="L821" i="1"/>
  <c r="L820" i="1"/>
  <c r="L819" i="1"/>
  <c r="L818" i="1"/>
  <c r="L817" i="1"/>
  <c r="L816" i="1"/>
  <c r="L813" i="1"/>
  <c r="AH812" i="1"/>
  <c r="L812" i="1"/>
  <c r="L811" i="1"/>
  <c r="AH811" i="1" s="1"/>
  <c r="I811" i="1"/>
  <c r="L810" i="1"/>
  <c r="I810" i="1"/>
  <c r="L809" i="1"/>
  <c r="L782" i="1"/>
  <c r="L779" i="1"/>
  <c r="I779" i="1"/>
  <c r="L771" i="1"/>
  <c r="L770" i="1"/>
  <c r="AH770" i="1" s="1"/>
  <c r="L769" i="1"/>
  <c r="I769" i="1"/>
  <c r="L768" i="1"/>
  <c r="I768" i="1"/>
  <c r="L767" i="1"/>
  <c r="L739" i="1"/>
  <c r="AH739" i="1" s="1"/>
  <c r="I739" i="1"/>
  <c r="L738" i="1"/>
  <c r="AH738" i="1" s="1"/>
  <c r="I738" i="1"/>
  <c r="L737" i="1"/>
  <c r="I737" i="1"/>
  <c r="L736" i="1"/>
  <c r="L730" i="1"/>
  <c r="AH729" i="1"/>
  <c r="L729" i="1"/>
  <c r="L728" i="1"/>
  <c r="I728" i="1"/>
  <c r="L727" i="1"/>
  <c r="I727" i="1"/>
  <c r="L726" i="1"/>
  <c r="L698" i="1"/>
  <c r="AH697" i="1"/>
  <c r="L697" i="1"/>
  <c r="L696" i="1"/>
  <c r="AH696" i="1" s="1"/>
  <c r="I696" i="1"/>
  <c r="L695" i="1"/>
  <c r="I695" i="1"/>
  <c r="L694" i="1"/>
  <c r="L667" i="1"/>
  <c r="L666" i="1"/>
  <c r="AH666" i="1" s="1"/>
  <c r="L665" i="1"/>
  <c r="AH665" i="1" s="1"/>
  <c r="I665" i="1"/>
  <c r="L664" i="1"/>
  <c r="L1527" i="1" s="1"/>
  <c r="I664" i="1"/>
  <c r="L663" i="1"/>
  <c r="AH635" i="1"/>
  <c r="L634" i="1"/>
  <c r="AH634" i="1" s="1"/>
  <c r="I634" i="1"/>
  <c r="L633" i="1"/>
  <c r="I633" i="1"/>
  <c r="L620" i="1"/>
  <c r="L619" i="1"/>
  <c r="AH619" i="1" s="1"/>
  <c r="L618" i="1"/>
  <c r="I618" i="1"/>
  <c r="L617" i="1"/>
  <c r="I617" i="1"/>
  <c r="L616" i="1"/>
  <c r="L612" i="1"/>
  <c r="L1544" i="1" s="1"/>
  <c r="L611" i="1"/>
  <c r="AH611" i="1" s="1"/>
  <c r="L610" i="1"/>
  <c r="AH610" i="1" s="1"/>
  <c r="I610" i="1"/>
  <c r="L609" i="1"/>
  <c r="I609" i="1"/>
  <c r="L608" i="1"/>
  <c r="L572" i="1"/>
  <c r="L1543" i="1" s="1"/>
  <c r="L1547" i="1" s="1"/>
  <c r="L571" i="1"/>
  <c r="AH570" i="1"/>
  <c r="L570" i="1"/>
  <c r="I570" i="1"/>
  <c r="L569" i="1"/>
  <c r="I569" i="1"/>
  <c r="AH527" i="1"/>
  <c r="L525" i="1"/>
  <c r="I525" i="1"/>
  <c r="AH505" i="1"/>
  <c r="L504" i="1"/>
  <c r="AH504" i="1" s="1"/>
  <c r="I504" i="1"/>
  <c r="L503" i="1"/>
  <c r="I503" i="1"/>
  <c r="AH473" i="1"/>
  <c r="L472" i="1"/>
  <c r="AH472" i="1" s="1"/>
  <c r="I472" i="1"/>
  <c r="L471" i="1"/>
  <c r="I471" i="1"/>
  <c r="AH456" i="1"/>
  <c r="AH455" i="1"/>
  <c r="L455" i="1"/>
  <c r="I455" i="1"/>
  <c r="L454" i="1"/>
  <c r="I454" i="1"/>
  <c r="L436" i="1"/>
  <c r="AH436" i="1" s="1"/>
  <c r="I436" i="1"/>
  <c r="I1532" i="1" s="1"/>
  <c r="L435" i="1"/>
  <c r="I435" i="1"/>
  <c r="AH428" i="1"/>
  <c r="AH427" i="1"/>
  <c r="L427" i="1"/>
  <c r="I427" i="1"/>
  <c r="L426" i="1"/>
  <c r="I426" i="1"/>
  <c r="AH395" i="1"/>
  <c r="L394" i="1"/>
  <c r="AH394" i="1" s="1"/>
  <c r="I394" i="1"/>
  <c r="L393" i="1"/>
  <c r="I393" i="1"/>
  <c r="AH341" i="1"/>
  <c r="L340" i="1"/>
  <c r="AH340" i="1" s="1"/>
  <c r="I340" i="1"/>
  <c r="L339" i="1"/>
  <c r="I339" i="1"/>
  <c r="AH318" i="1"/>
  <c r="L318" i="1"/>
  <c r="I318" i="1"/>
  <c r="L317" i="1"/>
  <c r="I317" i="1"/>
  <c r="AH312" i="1"/>
  <c r="L311" i="1"/>
  <c r="AH311" i="1" s="1"/>
  <c r="I311" i="1"/>
  <c r="L310" i="1"/>
  <c r="I310" i="1"/>
  <c r="AH292" i="1"/>
  <c r="L291" i="1"/>
  <c r="I291" i="1"/>
  <c r="L290" i="1"/>
  <c r="I290" i="1"/>
  <c r="N286" i="1"/>
  <c r="AH276" i="1"/>
  <c r="L275" i="1"/>
  <c r="AH275" i="1" s="1"/>
  <c r="I275" i="1"/>
  <c r="L274" i="1"/>
  <c r="I274" i="1"/>
  <c r="AH252" i="1"/>
  <c r="AH251" i="1"/>
  <c r="L251" i="1"/>
  <c r="I251" i="1"/>
  <c r="L250" i="1"/>
  <c r="I250" i="1"/>
  <c r="AH221" i="1"/>
  <c r="L220" i="1"/>
  <c r="AH220" i="1" s="1"/>
  <c r="I220" i="1"/>
  <c r="L219" i="1"/>
  <c r="I219" i="1"/>
  <c r="AH196" i="1"/>
  <c r="L195" i="1"/>
  <c r="AH195" i="1" s="1"/>
  <c r="I195" i="1"/>
  <c r="L194" i="1"/>
  <c r="I194" i="1"/>
  <c r="AH181" i="1"/>
  <c r="L180" i="1"/>
  <c r="I180" i="1"/>
  <c r="L179" i="1"/>
  <c r="I179" i="1"/>
  <c r="AH164" i="1"/>
  <c r="L163" i="1"/>
  <c r="I163" i="1"/>
  <c r="AH145" i="1"/>
  <c r="L144" i="1"/>
  <c r="I144" i="1"/>
  <c r="L143" i="1"/>
  <c r="I143" i="1"/>
  <c r="AH128" i="1"/>
  <c r="AH127" i="1"/>
  <c r="L127" i="1"/>
  <c r="I127" i="1"/>
  <c r="L126" i="1"/>
  <c r="I126" i="1"/>
  <c r="L96" i="1"/>
  <c r="AH96" i="1" s="1"/>
  <c r="I96" i="1"/>
  <c r="L95" i="1"/>
  <c r="I95" i="1"/>
  <c r="AH86" i="1"/>
  <c r="AH85" i="1"/>
  <c r="I85" i="1"/>
  <c r="L84" i="1"/>
  <c r="I84" i="1"/>
  <c r="AH59" i="1"/>
  <c r="I58" i="1"/>
  <c r="L57" i="1"/>
  <c r="I57" i="1"/>
  <c r="L32" i="1"/>
  <c r="I32" i="1"/>
  <c r="L1526" i="1" l="1"/>
  <c r="L1529" i="1" s="1"/>
  <c r="AH1537" i="1"/>
  <c r="I1558" i="1"/>
  <c r="I1528" i="1"/>
  <c r="AH1540" i="1"/>
  <c r="L1534" i="1"/>
  <c r="G1529" i="1"/>
  <c r="M1529" i="1"/>
  <c r="J1535" i="1"/>
  <c r="M1541" i="1"/>
  <c r="I1546" i="1"/>
  <c r="I1547" i="1" s="1"/>
  <c r="I1556" i="1"/>
  <c r="L1532" i="1"/>
  <c r="L1538" i="1"/>
  <c r="I1527" i="1"/>
  <c r="L1539" i="1"/>
  <c r="L1528" i="1"/>
  <c r="I1534" i="1"/>
  <c r="I1560" i="1"/>
  <c r="L1540" i="1"/>
  <c r="J1541" i="1"/>
  <c r="N1541" i="1"/>
  <c r="AH1532" i="1"/>
  <c r="I1526" i="1"/>
  <c r="I1531" i="1"/>
  <c r="L1558" i="1"/>
  <c r="L1533" i="1"/>
  <c r="K1529" i="1"/>
  <c r="H1535" i="1"/>
  <c r="N1535" i="1"/>
  <c r="H1541" i="1"/>
  <c r="BP163" i="3"/>
  <c r="BP157" i="3" s="1"/>
  <c r="I1535" i="1"/>
  <c r="AH1534" i="1"/>
  <c r="L1541" i="1"/>
  <c r="L1556" i="1"/>
  <c r="L1560" i="1"/>
  <c r="L1562" i="1"/>
  <c r="AH144" i="1"/>
  <c r="AH1531" i="1" s="1"/>
  <c r="AH893" i="1"/>
  <c r="AH1539" i="1" s="1"/>
  <c r="L1531" i="1"/>
  <c r="AH571" i="1"/>
  <c r="AH1538" i="1" s="1"/>
  <c r="AH865" i="1"/>
  <c r="AH1533" i="1" s="1"/>
  <c r="I1540" i="1"/>
  <c r="I1541" i="1" s="1"/>
  <c r="Y206" i="4"/>
  <c r="Y207" i="4"/>
  <c r="Y168" i="3"/>
  <c r="V165" i="3"/>
  <c r="V168" i="3"/>
  <c r="G168" i="3"/>
  <c r="W168" i="3"/>
  <c r="G165" i="3"/>
  <c r="AI165" i="3"/>
  <c r="AY165" i="3"/>
  <c r="AY157" i="3"/>
  <c r="AY168" i="3" s="1"/>
  <c r="AP168" i="3"/>
  <c r="BG168" i="3"/>
  <c r="BC168" i="3"/>
  <c r="BA168" i="3"/>
  <c r="AC165" i="3"/>
  <c r="BB168" i="3"/>
  <c r="AO168" i="3"/>
  <c r="L168" i="3"/>
  <c r="E165" i="3"/>
  <c r="AU165" i="3"/>
  <c r="P165" i="3"/>
  <c r="AZ165" i="3"/>
  <c r="AN165" i="3"/>
  <c r="AV157" i="3"/>
  <c r="AV168" i="3" s="1"/>
  <c r="AO165" i="3"/>
  <c r="BA165" i="3"/>
  <c r="I168" i="3"/>
  <c r="I165" i="3"/>
  <c r="AJ165" i="3"/>
  <c r="AP165" i="3"/>
  <c r="AV165" i="3"/>
  <c r="BB165" i="3"/>
  <c r="BG165" i="3"/>
  <c r="E168" i="3"/>
  <c r="J168" i="3"/>
  <c r="AJ168" i="3"/>
  <c r="BD165" i="3"/>
  <c r="L165" i="3"/>
  <c r="AN168" i="3"/>
  <c r="AZ168" i="3"/>
  <c r="H168" i="3"/>
  <c r="AB157" i="3"/>
  <c r="AB168" i="3" s="1"/>
  <c r="BI168" i="3"/>
  <c r="BI165" i="3"/>
  <c r="AB165" i="3"/>
  <c r="AL165" i="3"/>
  <c r="AQ165" i="3"/>
  <c r="AW165" i="3"/>
  <c r="BC165" i="3"/>
  <c r="S168" i="3"/>
  <c r="Z165" i="3"/>
  <c r="M165" i="3"/>
  <c r="M168" i="3"/>
  <c r="K165" i="3"/>
  <c r="BH165" i="3"/>
  <c r="BH168" i="3"/>
  <c r="S165" i="3"/>
  <c r="D168" i="3"/>
  <c r="D165" i="3"/>
  <c r="R168" i="3"/>
  <c r="R165" i="3"/>
  <c r="Q168" i="3"/>
  <c r="AF165" i="3"/>
  <c r="Q165" i="3"/>
  <c r="BQ158" i="3"/>
  <c r="O165" i="3"/>
  <c r="O168" i="3"/>
  <c r="BQ157" i="3"/>
  <c r="AX157" i="3"/>
  <c r="AX168" i="3" s="1"/>
  <c r="AD165" i="3"/>
  <c r="BQ164" i="3"/>
  <c r="BQ172" i="3" s="1"/>
  <c r="Y165" i="3"/>
  <c r="AM168" i="3"/>
  <c r="BD168" i="3"/>
  <c r="AZ158" i="3"/>
  <c r="AG168" i="3"/>
  <c r="T165" i="3"/>
  <c r="N168" i="3"/>
  <c r="N165" i="3"/>
  <c r="AH168" i="3"/>
  <c r="AH165" i="3"/>
  <c r="AE165" i="3"/>
  <c r="AE168" i="3"/>
  <c r="BO165" i="3"/>
  <c r="BJ165" i="3"/>
  <c r="AW168" i="3"/>
  <c r="AT165" i="3"/>
  <c r="AT168" i="3"/>
  <c r="AK168" i="3"/>
  <c r="AG165" i="3"/>
  <c r="AF168" i="3"/>
  <c r="X168" i="3"/>
  <c r="T168" i="3"/>
  <c r="U165" i="3"/>
  <c r="U168" i="3"/>
  <c r="P168" i="3"/>
  <c r="F168" i="3"/>
  <c r="BQ163" i="3"/>
  <c r="F165" i="3"/>
  <c r="AR165" i="3"/>
  <c r="AR168" i="3"/>
  <c r="AA165" i="3"/>
  <c r="AA168" i="3"/>
  <c r="Z168" i="3"/>
  <c r="X165" i="3"/>
  <c r="BN165" i="3"/>
  <c r="BN157" i="3"/>
  <c r="BN168" i="3" s="1"/>
  <c r="AH1541" i="1" l="1"/>
  <c r="L1535" i="1"/>
  <c r="I1529" i="1"/>
  <c r="AH1535" i="1"/>
  <c r="BQ165" i="3"/>
  <c r="BQ168" i="3"/>
  <c r="BQ171" i="3"/>
  <c r="BS158" i="3"/>
  <c r="BS157" i="3"/>
  <c r="BP168" i="3"/>
  <c r="BP165" i="3"/>
</calcChain>
</file>

<file path=xl/sharedStrings.xml><?xml version="1.0" encoding="utf-8"?>
<sst xmlns="http://schemas.openxmlformats.org/spreadsheetml/2006/main" count="3794" uniqueCount="459">
  <si>
    <t>residents</t>
  </si>
  <si>
    <t>force in reference</t>
  </si>
  <si>
    <t>year</t>
  </si>
  <si>
    <t>AR</t>
  </si>
  <si>
    <t>AT</t>
  </si>
  <si>
    <t>*</t>
  </si>
  <si>
    <t xml:space="preserve"> </t>
  </si>
  <si>
    <t>AU</t>
  </si>
  <si>
    <t>BE</t>
  </si>
  <si>
    <t>BG</t>
  </si>
  <si>
    <t>BO</t>
  </si>
  <si>
    <t>BR</t>
  </si>
  <si>
    <t>CA</t>
  </si>
  <si>
    <t>CH</t>
  </si>
  <si>
    <t>CL</t>
  </si>
  <si>
    <t>CO</t>
  </si>
  <si>
    <t>CZ</t>
  </si>
  <si>
    <t>DE</t>
  </si>
  <si>
    <t>DK</t>
  </si>
  <si>
    <t>Dinamarca</t>
  </si>
  <si>
    <t>EC</t>
  </si>
  <si>
    <t>ES</t>
  </si>
  <si>
    <t>FI</t>
  </si>
  <si>
    <t>FR</t>
  </si>
  <si>
    <t>GB</t>
  </si>
  <si>
    <t>HU</t>
  </si>
  <si>
    <t>IE</t>
  </si>
  <si>
    <t>IL</t>
  </si>
  <si>
    <t>IT</t>
  </si>
  <si>
    <t>JP</t>
  </si>
  <si>
    <t>KE</t>
  </si>
  <si>
    <t>MX</t>
  </si>
  <si>
    <t>NL</t>
  </si>
  <si>
    <t>NO</t>
  </si>
  <si>
    <t>Noruega</t>
  </si>
  <si>
    <t>NZ</t>
  </si>
  <si>
    <t>PL</t>
  </si>
  <si>
    <t>PT</t>
  </si>
  <si>
    <t>Portugal</t>
  </si>
  <si>
    <t>PY</t>
  </si>
  <si>
    <t>Paraguay</t>
  </si>
  <si>
    <t>RU</t>
  </si>
  <si>
    <t>SE</t>
  </si>
  <si>
    <t>SI</t>
  </si>
  <si>
    <t>Eslovenia</t>
  </si>
  <si>
    <t>SK</t>
  </si>
  <si>
    <t>Eslovaquia</t>
  </si>
  <si>
    <t>UA</t>
  </si>
  <si>
    <t>US</t>
  </si>
  <si>
    <t>UY</t>
  </si>
  <si>
    <t>Uruguay</t>
  </si>
  <si>
    <t>ZA</t>
  </si>
  <si>
    <t>KG</t>
  </si>
  <si>
    <t>EE</t>
  </si>
  <si>
    <t>CN</t>
  </si>
  <si>
    <t>MD</t>
  </si>
  <si>
    <t>PA</t>
  </si>
  <si>
    <t>TT</t>
  </si>
  <si>
    <t>HR</t>
  </si>
  <si>
    <t>KR</t>
  </si>
  <si>
    <t>LV</t>
  </si>
  <si>
    <t>NI</t>
  </si>
  <si>
    <t>Nicaragua</t>
  </si>
  <si>
    <t>RO</t>
  </si>
  <si>
    <t>BY</t>
  </si>
  <si>
    <t>TN</t>
  </si>
  <si>
    <t>Community Plant Variety Office /</t>
  </si>
  <si>
    <t xml:space="preserve">Argentina / Argentine / </t>
  </si>
  <si>
    <t>Austria / Autriche / Österreich</t>
  </si>
  <si>
    <t>Australia / Australie / Australien</t>
  </si>
  <si>
    <t xml:space="preserve">Belgium / Belgique / Belgien / </t>
  </si>
  <si>
    <t>Bulgaria / Bulgarie / Bulgarien</t>
  </si>
  <si>
    <t>Bolivia / Bolivie / Bolivien</t>
  </si>
  <si>
    <t xml:space="preserve">Brazil / Brésil / Brasilien / </t>
  </si>
  <si>
    <t>Belarus / Bélarus / Belarús</t>
  </si>
  <si>
    <t>Canada / Kanada / Canadá</t>
  </si>
  <si>
    <t xml:space="preserve">Switzerland / Suisse / Schweiz / </t>
  </si>
  <si>
    <t>Chile / Chili</t>
  </si>
  <si>
    <t>China / Chine</t>
  </si>
  <si>
    <t>Colombia / Colombie / Kolumbien</t>
  </si>
  <si>
    <t xml:space="preserve">Czech Republic / République </t>
  </si>
  <si>
    <t xml:space="preserve">Germany / Allemagne / </t>
  </si>
  <si>
    <t xml:space="preserve">Denmark / Danemark / Dänemark / </t>
  </si>
  <si>
    <t>Ecuador / Équateur</t>
  </si>
  <si>
    <t>Estonia / Estonie / Estland</t>
  </si>
  <si>
    <t>Spain / Espagne / Spanien /</t>
  </si>
  <si>
    <t>Finland / Finlande / Finnland /</t>
  </si>
  <si>
    <t>France / Frankreich / Francia</t>
  </si>
  <si>
    <t xml:space="preserve">United Kingdom / Royaume-Uni / </t>
  </si>
  <si>
    <t xml:space="preserve">Croatia / Croatie / Kroatien / </t>
  </si>
  <si>
    <t xml:space="preserve">Hungary / Hongrie / Ungarn / </t>
  </si>
  <si>
    <t>Ireland / Irlande / Irland / Irlanda</t>
  </si>
  <si>
    <t>Israel / Israël</t>
  </si>
  <si>
    <t>Italy / Italie / Italien / Italia</t>
  </si>
  <si>
    <t>Japan / Japon / Japón</t>
  </si>
  <si>
    <t>Kenya / Kenia</t>
  </si>
  <si>
    <t>Kyrgyzstan / Kirghizistan /</t>
  </si>
  <si>
    <t xml:space="preserve">Republic of Korea / République </t>
  </si>
  <si>
    <t>Latvia / Lettonie / Lettland /</t>
  </si>
  <si>
    <t>Republic of Moldova / République</t>
  </si>
  <si>
    <t>México / Mexique / Mexiko /</t>
  </si>
  <si>
    <t xml:space="preserve">Netherlands / Pays-Bas / </t>
  </si>
  <si>
    <t xml:space="preserve">Norway / Norvège / Norwegen / </t>
  </si>
  <si>
    <t xml:space="preserve">New Zealand / Nouvelle-Zélande / </t>
  </si>
  <si>
    <t>Neuseeland / Nueva Zelandia</t>
  </si>
  <si>
    <t>Panama / Panamá</t>
  </si>
  <si>
    <t>Romania / Roumanie / Rumänien /</t>
  </si>
  <si>
    <t xml:space="preserve">Russian Federation / Fédération </t>
  </si>
  <si>
    <t>Sweden / Suède / Schweden /</t>
  </si>
  <si>
    <t>Slovenia / Slovénie / Slowenien /</t>
  </si>
  <si>
    <t>Slovakia / Slovaquie / Slowakei /</t>
  </si>
  <si>
    <t>Tunisia / Tunisie / Tunesien / Túnez</t>
  </si>
  <si>
    <t xml:space="preserve">Trinidad and Tobago / </t>
  </si>
  <si>
    <t>Ukraine / Ucrania</t>
  </si>
  <si>
    <t>South Africa / Afrique du Sud /</t>
  </si>
  <si>
    <t xml:space="preserve">United States of America / </t>
  </si>
  <si>
    <t>-</t>
  </si>
  <si>
    <t>US A</t>
  </si>
  <si>
    <t>US B</t>
  </si>
  <si>
    <t>**</t>
  </si>
  <si>
    <t>EU 15</t>
  </si>
  <si>
    <t>EU new</t>
  </si>
  <si>
    <t>LT</t>
  </si>
  <si>
    <t xml:space="preserve">Lithuania / Lituanie / Litauen / </t>
  </si>
  <si>
    <t>QZ</t>
  </si>
  <si>
    <t>JO</t>
  </si>
  <si>
    <t>Jordan</t>
  </si>
  <si>
    <t>SG</t>
  </si>
  <si>
    <t>Singapore</t>
  </si>
  <si>
    <t>UZ</t>
  </si>
  <si>
    <t>TOTAL</t>
  </si>
  <si>
    <t>AN</t>
  </si>
  <si>
    <t>CR</t>
  </si>
  <si>
    <t>CY</t>
  </si>
  <si>
    <t>IN</t>
  </si>
  <si>
    <t>IS</t>
  </si>
  <si>
    <t>MA</t>
  </si>
  <si>
    <t>TH</t>
  </si>
  <si>
    <t>TR</t>
  </si>
  <si>
    <t>Argentina / Argentine / Argentinien</t>
  </si>
  <si>
    <t>Belgium / Belgique / Belgien / Bélgica</t>
  </si>
  <si>
    <t>Brazil / Brésil / Brasilien / Brasil</t>
  </si>
  <si>
    <t>Switzerland / Suisse / Schweiz / Suiza</t>
  </si>
  <si>
    <t xml:space="preserve">Chile / Chili </t>
  </si>
  <si>
    <t>Czech Republic / Rép. tchèque /</t>
  </si>
  <si>
    <t>Tschechische Rep. / Rep. Checa</t>
  </si>
  <si>
    <t>Germany / Allemagne / Deutschland /</t>
  </si>
  <si>
    <t>Alemania</t>
  </si>
  <si>
    <t>Denmark / Danemark / Dänemark /</t>
  </si>
  <si>
    <t xml:space="preserve">Ecuador / Équateur </t>
  </si>
  <si>
    <t>Spain / Espagne / Spanien / España</t>
  </si>
  <si>
    <t>Finland / Finlande / Finnland / Finlandia</t>
  </si>
  <si>
    <t>United Kingdom / Royaume-Uni /</t>
  </si>
  <si>
    <t>Vereinigtes Königreich / Reino Unido</t>
  </si>
  <si>
    <t>Croatia / Croatie / Kroatien / Croacia</t>
  </si>
  <si>
    <t>Hungary / Hongrie / Ungarn / Hungría</t>
  </si>
  <si>
    <t xml:space="preserve">Israel / Israël </t>
  </si>
  <si>
    <t xml:space="preserve">Kyrgyzstan / Kirghizistan / </t>
  </si>
  <si>
    <t>Kirgistan / Kirguistán</t>
  </si>
  <si>
    <t>Rep. of Korea / Rép. de Corée /</t>
  </si>
  <si>
    <t>Rep. Korea / Rep. de Corea</t>
  </si>
  <si>
    <t>Lithuania / Lituanie / Litauen / Lituania</t>
  </si>
  <si>
    <t>Latvia / Lettonie / Lettland / Letonia</t>
  </si>
  <si>
    <t>Rep. of Moldova / Rép. de Moldova /</t>
  </si>
  <si>
    <t>Republik Moldau / Rep. de Moldova</t>
  </si>
  <si>
    <t>Mexico / Mexique / Mexiko / México</t>
  </si>
  <si>
    <t>Netherlands / Pays-Bas / Niederlande /</t>
  </si>
  <si>
    <t>Países Bajos</t>
  </si>
  <si>
    <t>New Zealand / Nouvelle-Zélande /</t>
  </si>
  <si>
    <t>Poland / Pologne / Polen / Polonia</t>
  </si>
  <si>
    <t xml:space="preserve">Portugal </t>
  </si>
  <si>
    <t>Romania / Roumanie /</t>
  </si>
  <si>
    <t>Rumänien / Rumania</t>
  </si>
  <si>
    <t xml:space="preserve">Russian Fed. / Féd. de Russie /   </t>
  </si>
  <si>
    <t xml:space="preserve">Russische Föd. / Fed. de Rusia </t>
  </si>
  <si>
    <t>Sweden / Suède / Schweden / Suecia</t>
  </si>
  <si>
    <t xml:space="preserve">Slovakia / Slovaquie / Slowakei / </t>
  </si>
  <si>
    <t>Trinidad &amp; Tobago / Trinité-et-Tobago /</t>
  </si>
  <si>
    <t xml:space="preserve">États-Unis d’Amérique / </t>
  </si>
  <si>
    <t xml:space="preserve">Estados Unidos de América              </t>
  </si>
  <si>
    <t xml:space="preserve">Südafrika / Sudáfrica </t>
  </si>
  <si>
    <t>DO</t>
  </si>
  <si>
    <t>AL</t>
  </si>
  <si>
    <t>Albania</t>
  </si>
  <si>
    <t>AZ</t>
  </si>
  <si>
    <t>Azerbaijan</t>
  </si>
  <si>
    <t>Iceland</t>
  </si>
  <si>
    <t>Uzbekistan</t>
  </si>
  <si>
    <t>VN</t>
  </si>
  <si>
    <t>RS</t>
  </si>
  <si>
    <t>GR</t>
  </si>
  <si>
    <t xml:space="preserve">** figures for titles having ceased to be in force in reference year and titles in force at end of reference year are estimated from the UPOV-ROM Plant Variety Database </t>
  </si>
  <si>
    <t>Dominican Republic</t>
  </si>
  <si>
    <t>Turkey</t>
  </si>
  <si>
    <t>LU</t>
  </si>
  <si>
    <t>Costa Rica</t>
  </si>
  <si>
    <t>GE</t>
  </si>
  <si>
    <t>OM</t>
  </si>
  <si>
    <t>Year / Année / Jahr / Año</t>
  </si>
  <si>
    <t>Authority / Service / Behörde / Autoridad</t>
  </si>
  <si>
    <t>Applications filed by:
Residents     Non-residents    Total  </t>
  </si>
  <si>
    <t>Titles issued to:
Residents    Non-residents      Total  </t>
  </si>
  <si>
    <t>Titles having ceased to be in force in reference year</t>
  </si>
  <si>
    <r>
      <t>Titles in force at end of</t>
    </r>
    <r>
      <rPr>
        <sz val="9"/>
        <rFont val="Arial"/>
        <family val="2"/>
      </rPr>
      <t> </t>
    </r>
    <r>
      <rPr>
        <sz val="9"/>
        <rFont val="Arial"/>
        <family val="2"/>
      </rPr>
      <t>reference year</t>
    </r>
  </si>
  <si>
    <t>Albania / Albanie / Albanien</t>
  </si>
  <si>
    <t>Azerbaijan / Azerbaïdjan / Aserbaidschan / Azerbaiyán</t>
  </si>
  <si>
    <t>Germany / Allemagne / Deutschland / Alemania</t>
  </si>
  <si>
    <t>Denmark / Danemark / Dänemark / Dinamarca</t>
  </si>
  <si>
    <t>Dominican Republic / République dominicaine /</t>
  </si>
  <si>
    <t>Dominikanische Republik / República Dominicana</t>
  </si>
  <si>
    <t>Spain / Espagne / Spanien / España</t>
  </si>
  <si>
    <t>Finland / Finlande / Finnland / Finlandia</t>
  </si>
  <si>
    <t>Georgia / Géorgie / Georgien / Georgia</t>
  </si>
  <si>
    <t>Croatia / Croatie / Kroatien / Croacia</t>
  </si>
  <si>
    <t>Hungary / Hongrie / Ungarn / Hungría</t>
  </si>
  <si>
    <t>Iceland / Islande / Island / Islandia</t>
  </si>
  <si>
    <t>Jordan / Jordanie / Jordanien / Jordania</t>
  </si>
  <si>
    <t>Kyrgyzstan / Kirghizistan / Kirgistan / Kirguistán</t>
  </si>
  <si>
    <t>Lithuania / Lituanie / Litauen / Lituania</t>
  </si>
  <si>
    <t>Morocco / Maroc / Marokko / Marruecos</t>
  </si>
  <si>
    <t>Latvia / Lettonie / Lettland / Letonia</t>
  </si>
  <si>
    <t xml:space="preserve">Republic of Moldova / République de Moldova / </t>
  </si>
  <si>
    <t>Republik Moldau / República de Moldova</t>
  </si>
  <si>
    <t>Mexico / Mexique / Mexiko / México</t>
  </si>
  <si>
    <t>Netherlands / Pays-Bas / Niederlande / Países Bajos</t>
  </si>
  <si>
    <t>Norway / Norvège / Norwegen / Noruega</t>
  </si>
  <si>
    <t>Oman / Omán</t>
  </si>
  <si>
    <t>Poland / Pologne / Polen / Polonia</t>
  </si>
  <si>
    <t xml:space="preserve">European Union / Union européenne / </t>
  </si>
  <si>
    <t>Europäische Union / Unión Europea</t>
  </si>
  <si>
    <t>Romania / Roumanie / Rumänien / Rumania</t>
  </si>
  <si>
    <t xml:space="preserve">Russian Federation / Fédération de Russie / </t>
  </si>
  <si>
    <t>Russische Föderation / Federación de Rusia</t>
  </si>
  <si>
    <t>Sweden / Suède / Schweden / Suecia</t>
  </si>
  <si>
    <t>Singapore / Singapour / Singapur</t>
  </si>
  <si>
    <t>Slovenia / Slovénie / Slowenien / Eslovenia</t>
  </si>
  <si>
    <t>Slovakia / Slovaquie / Slowakei / Eslovaquia</t>
  </si>
  <si>
    <t>Turkey / Turquie / Türkei / Turquía</t>
  </si>
  <si>
    <t>United States of America / États‑Unis d'Amérique / Vereinigte</t>
  </si>
  <si>
    <t>Staaten von Amerika / Estados Unidos de América</t>
  </si>
  <si>
    <t>A:  Plant Variety Protection Act</t>
  </si>
  <si>
    <t>B:  Plant Patent Act</t>
  </si>
  <si>
    <t>Uzbekistan / Ouzbékistan / Usbekistan / Uzbekistán</t>
  </si>
  <si>
    <t>Viet Nam / Vietnam</t>
  </si>
  <si>
    <t>South Africa / Afrique du Sud / Südafrika / Sudáfrica</t>
  </si>
  <si>
    <t>Demandes déposées par des:
Résidents     Non-résidents      Total  </t>
  </si>
  <si>
    <t>Titres délivrés à des:
Résidents     Non-résidents    Total </t>
  </si>
  <si>
    <t>Titres ayant expiré durant l'année de référence</t>
  </si>
  <si>
    <t>Titres en vigueur à la fin de l'année</t>
  </si>
  <si>
    <t>Anmeldungen hinterlegt durch
Personen mit Sitz im:
Inland              Ausland           Total  </t>
  </si>
  <si>
    <t>Sortenschutz erteilt für Personen
mit Sitz im:
Inland             Ausland           Total   </t>
  </si>
  <si>
    <t xml:space="preserve">Im Bezugsjahr beendete Schutzrechte </t>
  </si>
  <si>
    <t>Am Ende des Bezugsjahrs gültige Schutzrechte</t>
  </si>
  <si>
    <t>Solicitudes presentadas por:
Residentes     No residentes    Total </t>
  </si>
  <si>
    <t>Títulos otorgados a:
Residentes     No residentes    Total </t>
  </si>
  <si>
    <t>Títulos vencidos en 
el año de referencia</t>
  </si>
  <si>
    <t>Títulos en vigor al final del año de referencia</t>
  </si>
  <si>
    <t>Reporting authority / Service rapportant</t>
  </si>
  <si>
    <t>Anmeldungsbehörde / Autoridad de solicitud</t>
  </si>
  <si>
    <t>Albania / Albanie / Albanien / Albania</t>
  </si>
  <si>
    <t>Azerbaijan / Azerbaïdjan /</t>
  </si>
  <si>
    <t>Aserbaidschan / Azerbaiyán</t>
  </si>
  <si>
    <t>Jordan / Jordanie / Jordanien / Jordania</t>
  </si>
  <si>
    <t>Morocco / Maroc / Marokko / Marruecos</t>
  </si>
  <si>
    <t>Europäische Union / Unión europea</t>
  </si>
  <si>
    <t>Trinidad und Tobago / Trinidad y Tabago</t>
  </si>
  <si>
    <t>Uzbekistan / Ouzbékistan /</t>
  </si>
  <si>
    <t>Usbekistan / Uzbekistán</t>
  </si>
  <si>
    <t>Viet Nam / Vietnam</t>
  </si>
  <si>
    <r>
      <t xml:space="preserve">United States of America /                 </t>
    </r>
    <r>
      <rPr>
        <b/>
        <sz val="8"/>
        <rFont val="Arial"/>
        <family val="2"/>
      </rPr>
      <t>A</t>
    </r>
  </si>
  <si>
    <r>
      <t xml:space="preserve">Vereinigte Staaten von Amerika /      </t>
    </r>
    <r>
      <rPr>
        <b/>
        <sz val="8"/>
        <rFont val="Arial"/>
        <family val="2"/>
      </rPr>
      <t>B</t>
    </r>
  </si>
  <si>
    <t>Authority of origin / Origine de la demande /</t>
  </si>
  <si>
    <t xml:space="preserve">Reporting authority / Service rapportant / </t>
  </si>
  <si>
    <t>Ursprungsbehörde / Autoridad de orígen</t>
  </si>
  <si>
    <t>#</t>
  </si>
  <si>
    <t xml:space="preserve"> AL</t>
  </si>
  <si>
    <t xml:space="preserve"> CL</t>
  </si>
  <si>
    <t xml:space="preserve"> EC</t>
  </si>
  <si>
    <t xml:space="preserve"> JP</t>
  </si>
  <si>
    <t xml:space="preserve"> KE</t>
  </si>
  <si>
    <t xml:space="preserve"> MA</t>
  </si>
  <si>
    <t xml:space="preserve"> MX</t>
  </si>
  <si>
    <t xml:space="preserve"> NL</t>
  </si>
  <si>
    <t xml:space="preserve"> NZ</t>
  </si>
  <si>
    <t xml:space="preserve"> QZ</t>
  </si>
  <si>
    <t xml:space="preserve"> RU</t>
  </si>
  <si>
    <t xml:space="preserve"> UA</t>
  </si>
  <si>
    <t xml:space="preserve"> US</t>
  </si>
  <si>
    <t xml:space="preserve"> VN</t>
  </si>
  <si>
    <t xml:space="preserve"> ZA</t>
  </si>
  <si>
    <t>Other Authorities / Autres services / Andere Behörde / Otras autoridades</t>
  </si>
  <si>
    <t>CY:</t>
  </si>
  <si>
    <t>Cyprus / Chypre / Zyprus / Chipre</t>
  </si>
  <si>
    <t>GR:</t>
  </si>
  <si>
    <t>Greece / Grèce / Griechenland / Grecia</t>
  </si>
  <si>
    <t>HN:</t>
  </si>
  <si>
    <t>Honduras</t>
  </si>
  <si>
    <t xml:space="preserve">ID: </t>
  </si>
  <si>
    <t>Indonesia / Indonésie / Indonesien</t>
  </si>
  <si>
    <t xml:space="preserve">IN: </t>
  </si>
  <si>
    <t>India / Inde / Indien</t>
  </si>
  <si>
    <t>Luxembourg / Luxemburg / Luxemburgo</t>
  </si>
  <si>
    <t xml:space="preserve">MT: </t>
  </si>
  <si>
    <t>Malta / Malte</t>
  </si>
  <si>
    <t>PH:</t>
  </si>
  <si>
    <t>Philippines / Philippinen / Filipinas</t>
  </si>
  <si>
    <t>PR:</t>
  </si>
  <si>
    <t>LI:</t>
  </si>
  <si>
    <t>Liechtenstein</t>
  </si>
  <si>
    <t>SZ:</t>
  </si>
  <si>
    <t>Swaziland / Swazilandia</t>
  </si>
  <si>
    <t>TH:</t>
  </si>
  <si>
    <t>Thailand / Thaïlande / Tailandia</t>
  </si>
  <si>
    <t>VE:</t>
  </si>
  <si>
    <t xml:space="preserve">Venezuela (Bolivarian Rep. of) / Venezuela (République bolivarienne de) </t>
  </si>
  <si>
    <t>ZW:</t>
  </si>
  <si>
    <t>Zimbabwe</t>
  </si>
  <si>
    <t>Others / Autres / Andere / Otras</t>
  </si>
  <si>
    <t>End of document /</t>
  </si>
  <si>
    <t>Fin du document /</t>
  </si>
  <si>
    <t>Ende des Dokuments /</t>
  </si>
  <si>
    <t xml:space="preserve">Fin del documento </t>
  </si>
  <si>
    <r>
      <t xml:space="preserve">Vereinigte Staaten von Amerika /      </t>
    </r>
    <r>
      <rPr>
        <b/>
        <sz val="9"/>
        <rFont val="Arial"/>
        <family val="2"/>
      </rPr>
      <t>B</t>
    </r>
  </si>
  <si>
    <t>European Union / Union européenne /</t>
  </si>
  <si>
    <t>TOTAL:</t>
  </si>
  <si>
    <t>LK:</t>
  </si>
  <si>
    <t>Sri Lanka</t>
  </si>
  <si>
    <t>As amended in their notification / Tel qu'amendé par notification / Berichtigt in ihrer Mitteilung / Corregido conforme a su notificación</t>
  </si>
  <si>
    <t>***</t>
  </si>
  <si>
    <t>Trinidad and Tobago / Trinité-et-Tobago /</t>
  </si>
  <si>
    <t xml:space="preserve"> Trinidad und Tobago / Trinidad y Tabago</t>
  </si>
  <si>
    <t>n/a</t>
  </si>
  <si>
    <t>Czech Republic / République tchèque /</t>
  </si>
  <si>
    <t>Tschechische Republik / República Checa</t>
  </si>
  <si>
    <t xml:space="preserve">United Kingdom / Royaume‑Uni / </t>
  </si>
  <si>
    <t>Vereinigtes Königreich / Reino Unido</t>
  </si>
  <si>
    <t xml:space="preserve">Republic of Korea / République de Corée / </t>
  </si>
  <si>
    <t>Republik Korea / República de Corea</t>
  </si>
  <si>
    <t xml:space="preserve">New Zealand / Nouvelle-Zélande / </t>
  </si>
  <si>
    <t>Neuseeland / Nueva Zelandia</t>
  </si>
  <si>
    <t xml:space="preserve">European Union / Union européenne / Europäische </t>
  </si>
  <si>
    <t>Union / Unión europea - RESIDENTS / INLAND</t>
  </si>
  <si>
    <t xml:space="preserve">TOTAL:    </t>
  </si>
  <si>
    <t xml:space="preserve">Titles/Titres/Schutzrechte/Títulos   </t>
  </si>
  <si>
    <t xml:space="preserve">Dutch Antilles and Aruba /  Antilles néerlandaises et Aruba / Niederländische Antillen und Aruba / </t>
  </si>
  <si>
    <t>Antillas Neerlandesas y Aruba</t>
  </si>
  <si>
    <t>MU</t>
  </si>
  <si>
    <r>
      <t xml:space="preserve">United States of America /                 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</t>
    </r>
  </si>
  <si>
    <t>WS:</t>
  </si>
  <si>
    <t>Samoa</t>
  </si>
  <si>
    <t xml:space="preserve">MU: </t>
  </si>
  <si>
    <t>Mauritius / Maurice / Mauritius / Mauricio</t>
  </si>
  <si>
    <t>Puerto Rico / Porto Rico</t>
  </si>
  <si>
    <t>TZ:</t>
  </si>
  <si>
    <t>{=SUM((MOD(ROW($A$9:$A$139),2)=0)*E$9:E$139)}</t>
  </si>
  <si>
    <t xml:space="preserve">The former Yugoslav Republic of Macedonia / Ex-République </t>
  </si>
  <si>
    <t>MK</t>
  </si>
  <si>
    <t>Republik Mazedonien / Ex República Yugoslava de Macedonia</t>
  </si>
  <si>
    <t>yougoslave de Macédoine  / Ehemalige jugoslawische</t>
  </si>
  <si>
    <t>PE</t>
  </si>
  <si>
    <t>Peru / Pérou / Peru / Perú</t>
  </si>
  <si>
    <t>SUBTOTAL AL-HR 2010</t>
  </si>
  <si>
    <t>SUBTOTAL HU-PL 2010</t>
  </si>
  <si>
    <t>SUBTOTAL OMAN - SOUTH Africa 2010</t>
  </si>
  <si>
    <t>total 2011</t>
  </si>
  <si>
    <t xml:space="preserve">Bolivia (Plurinational State of) / Bolivie (État plurinational de) / </t>
  </si>
  <si>
    <t xml:space="preserve">Bolivien (Plurinationaler Staat) / </t>
  </si>
  <si>
    <t>Bolivia  (Estado Plurinacional de)</t>
  </si>
  <si>
    <t xml:space="preserve">T F R of Macedonia / E R Y de Macédoine / </t>
  </si>
  <si>
    <t>E j R Mazedonien / E R Y de Macedonia</t>
  </si>
  <si>
    <t>Peru / Pérou / Perú</t>
  </si>
  <si>
    <t>NP:</t>
  </si>
  <si>
    <t xml:space="preserve">Nepal / Népal </t>
  </si>
  <si>
    <t>PG:</t>
  </si>
  <si>
    <t>Papua New Guinea / Papouasie-Nouvelle-Guinée /  Papua-Neuguinea / Papua Nueva Guinea</t>
  </si>
  <si>
    <t xml:space="preserve"> #:    </t>
  </si>
  <si>
    <t>total 2010</t>
  </si>
  <si>
    <t>HELPDESK FORMULA:</t>
  </si>
  <si>
    <t>Figures for titles in force at end of reference year are estimated.</t>
  </si>
  <si>
    <t>Serbia / Serbie /</t>
  </si>
  <si>
    <t>Serbien / Serbia</t>
  </si>
  <si>
    <t>2012</t>
  </si>
  <si>
    <t>Serbia / Serbie / Serbien / Serbia</t>
  </si>
  <si>
    <t>BW</t>
  </si>
  <si>
    <t>VE</t>
  </si>
  <si>
    <t>ZW</t>
  </si>
  <si>
    <t xml:space="preserve">BW: </t>
  </si>
  <si>
    <t>Botswana</t>
  </si>
  <si>
    <t>KP:</t>
  </si>
  <si>
    <t xml:space="preserve">Democratic People's Republic of Korea / République populaire démocratique de Corée / </t>
  </si>
  <si>
    <t>Korea, Demokratische Volksrepublik / República Popular Democrática de Corea</t>
  </si>
  <si>
    <t xml:space="preserve">European Union / Union européenne / </t>
  </si>
  <si>
    <t>Titles in force at end of reference year</t>
  </si>
  <si>
    <t>total 2012</t>
  </si>
  <si>
    <t>AL-DE 2011</t>
  </si>
  <si>
    <t>dk-kg 2011</t>
  </si>
  <si>
    <t>kr-RS 2011</t>
  </si>
  <si>
    <t>RU-za 2011</t>
  </si>
  <si>
    <t>AL-DE 2012</t>
  </si>
  <si>
    <t>DK-KG 2012</t>
  </si>
  <si>
    <t>KR-RS 2012</t>
  </si>
  <si>
    <t>RU-za 2012</t>
  </si>
  <si>
    <t>SUBTOTAL 9 TO 151</t>
  </si>
  <si>
    <t>subtotal 10 to 152</t>
  </si>
  <si>
    <t xml:space="preserve">Anmeldungen/Solicitudes   </t>
  </si>
  <si>
    <t xml:space="preserve">Applications/Demandes/   </t>
  </si>
  <si>
    <t>total 2013</t>
  </si>
  <si>
    <t>AL-FR 2013</t>
  </si>
  <si>
    <t>GB-MA 2013</t>
  </si>
  <si>
    <t>MD-SK 2013</t>
  </si>
  <si>
    <t>TN-ZA 2013</t>
  </si>
  <si>
    <t>MN</t>
  </si>
  <si>
    <t>MC</t>
  </si>
  <si>
    <t>SZ</t>
  </si>
  <si>
    <t>IR</t>
  </si>
  <si>
    <t>IR:</t>
  </si>
  <si>
    <t>Iran (Islamic Republic of) / (République islamique d') / Iran (Islamische Republik) / Irán (República Islámica del)</t>
  </si>
  <si>
    <t>MC:</t>
  </si>
  <si>
    <t>Monaco</t>
  </si>
  <si>
    <t>MN:</t>
  </si>
  <si>
    <t>Mongolia / Mongolie / Mongolei</t>
  </si>
  <si>
    <t>TN was missing</t>
  </si>
  <si>
    <t>CHECK:total-subtotals</t>
  </si>
  <si>
    <t>CHK subtotal(app)/app</t>
  </si>
  <si>
    <t>subtotal(app)</t>
  </si>
  <si>
    <t>subtotal(grant)</t>
  </si>
  <si>
    <t>PF:</t>
  </si>
  <si>
    <t>French Polynesia / Polynésie française / französische Polynesien / Polinesia francés = UNDER FRANCE</t>
  </si>
  <si>
    <t>OA</t>
  </si>
  <si>
    <t xml:space="preserve">African Intellectual Property Organization / Organisation </t>
  </si>
  <si>
    <t>africaine de la proprieté intellectuelle / Afrikanische</t>
  </si>
  <si>
    <t xml:space="preserve">Organisation für geistiges Eigentum / Organización </t>
  </si>
  <si>
    <t>Africana de la Propiedad Intelectual</t>
  </si>
  <si>
    <t>total 2014</t>
  </si>
  <si>
    <t>MY</t>
  </si>
  <si>
    <t xml:space="preserve">JM </t>
  </si>
  <si>
    <t>HN</t>
  </si>
  <si>
    <t>TZ</t>
  </si>
  <si>
    <t>APPLICATIONS FILED BY (1st line) and TITLES OF PROTECTION ISSUED TO (2nd line) non-residents
in 2014, broken down according to the authority of origin of the applicant</t>
  </si>
  <si>
    <t>DEMANDES DÉPOSÉES PAR (1ère ligne) et TITRES DE PROTECTION DÉLIVRÉS À (2ème ligne)
des non-résidents en 2014, ventilés en fonction du service d’origine du demandeur</t>
  </si>
  <si>
    <t>ANMELDUNGEN HINTERLEGT VON (1. Zeile) und SCHUTZTITEL ERTEILT FÜR (2. Zeile)
Personen mit Sitz im Ausland, in 2014, aufgeteilt nach der Ursprungsbehörde des Anmelders</t>
  </si>
  <si>
    <t>SOLICITUDES PRESENTADAS POR (1a línea) y TÍTULOS DE PROTECCIÓN OTORGADOS A (2a línea)
"no residentes" en 2014, repartidos por autoridad de origen del solicitante</t>
  </si>
  <si>
    <t>JM:</t>
  </si>
  <si>
    <t>Jamaica / Jamaïque / Jamaika / Jamaica</t>
  </si>
  <si>
    <t>MY:</t>
  </si>
  <si>
    <t>Malaysia / Malaisie / Malaysia / Malasia</t>
  </si>
  <si>
    <t>APPLICATIONS FILED BY (1st line) and TITLES OF PROTECTION ISSUED TO (2nd line) non-residents in 2014, broken down according to the authority of origin of the applicant</t>
  </si>
  <si>
    <t>DEMANDES DÉPOSÉES PAR (1ère ligne) et TITRES DE PROTECTION DÉLIVRÉS À (2ème ligne) des non-résidents en 2014, ventilés en fonction du service d’origine du demandeur</t>
  </si>
  <si>
    <t>ANMELDUNGEN HINTERLEGT VON (1. Zeile) und SCHUTZTITEL ERTEILT FÜR (2. Zeile) Personen mit Sitz im Ausland, in 2014, aufgeteilt nach der Ursprungsbehörde des Anmelders</t>
  </si>
  <si>
    <t>SOLICITUDES PRESENTADAS POR (1a línea) y TÍTULOS DE PROTECCIÓN OTORGADOS A (2a línea) "no residentes" en 2014, repartidos por autoridad de origen del solicitante</t>
  </si>
  <si>
    <t>1189 varieties have been excluded from the register of patents due to non-payment of the fee for the maintenance of their force in 2013. This information has not been reflected in document C/48/7</t>
  </si>
  <si>
    <t>because the applicant could renew the variety after payment.</t>
  </si>
  <si>
    <t>AL-FR 2014</t>
  </si>
  <si>
    <t>GB-MD 2014</t>
  </si>
  <si>
    <t>MK-Sg 2014</t>
  </si>
  <si>
    <t>SI-ZA 2014</t>
  </si>
  <si>
    <t>African Intellectual Property Organization
Organisation Africaine de la Propriété Intellectuelle</t>
  </si>
  <si>
    <t>Org. Africaine de la Propriété Intellectuelle</t>
  </si>
  <si>
    <t>United Republic of Tanzania / République Unie de Tanzanie / Vereinigte Republik Tansania / República Unida de Tanzanía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</si>
</sst>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* #,##0;* \-#,##0;* &quot;-&quot;;@\ "/>
  </numFmts>
  <fonts count="37" x14ac:knownFonts="1"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9"/>
      <color indexed="13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color indexed="5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3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9"/>
      <color indexed="8"/>
      <name val="Arial"/>
      <family val="2"/>
    </font>
    <font>
      <sz val="9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9"/>
      <color rgb="FF000000"/>
      <name val="Arial"/>
      <family val="2"/>
    </font>
    <font>
      <b/>
      <sz val="9"/>
      <color indexed="1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darkHorizontal">
        <bgColor indexed="9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rgb="FFE3E3E3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0D7E5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indexed="64"/>
      </left>
      <right style="dotted">
        <color theme="0" tint="-0.499984740745262"/>
      </right>
      <top style="thin">
        <color rgb="FFD0D7E5"/>
      </top>
      <bottom style="thin">
        <color rgb="FFD0D7E5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rgb="FFD0D7E5"/>
      </top>
      <bottom style="thin">
        <color rgb="FFD0D7E5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rgb="FFD0D7E5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theme="0" tint="-0.499984740745262"/>
      </right>
      <top style="thin">
        <color rgb="FFD0D7E5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/>
      <top style="thin">
        <color indexed="64"/>
      </top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indexed="64"/>
      </left>
      <right style="dotted">
        <color theme="0" tint="-0.499984740745262"/>
      </right>
      <top/>
      <bottom/>
      <diagonal/>
    </border>
    <border>
      <left style="dotted">
        <color indexed="64"/>
      </left>
      <right style="dotted">
        <color theme="0" tint="-0.499984740745262"/>
      </right>
      <top style="thin">
        <color rgb="FFD0D7E5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rgb="FFD0D7E5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/>
      <bottom style="dotted">
        <color theme="0" tint="-0.499984740745262"/>
      </bottom>
      <diagonal/>
    </border>
    <border>
      <left style="dotted">
        <color indexed="64"/>
      </left>
      <right style="dotted">
        <color theme="0" tint="-0.499984740745262"/>
      </right>
      <top style="dotted">
        <color theme="0" tint="-0.499984740745262"/>
      </top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rgb="FFD0D7E5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/>
      <diagonal/>
    </border>
    <border>
      <left style="dotted">
        <color indexed="64"/>
      </left>
      <right style="dotted">
        <color theme="0" tint="-0.499984740745262"/>
      </right>
      <top style="hair">
        <color indexed="64"/>
      </top>
      <bottom style="dotted">
        <color theme="0" tint="-0.499984740745262"/>
      </bottom>
      <diagonal/>
    </border>
    <border>
      <left style="dotted">
        <color indexed="64"/>
      </left>
      <right style="dotted">
        <color theme="0" tint="-0.499984740745262"/>
      </right>
      <top style="dotted">
        <color theme="0" tint="-0.499984740745262"/>
      </top>
      <bottom style="thin">
        <color rgb="FFD0D7E5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2" fontId="1" fillId="0" borderId="0" applyNumberFormat="0" applyFont="0" applyFill="0" applyBorder="0" applyAlignment="0" applyProtection="0"/>
    <xf numFmtId="0" fontId="25" fillId="0" borderId="0"/>
    <xf numFmtId="0" fontId="34" fillId="0" borderId="0"/>
  </cellStyleXfs>
  <cellXfs count="654">
    <xf numFmtId="0" fontId="0" fillId="0" borderId="0" xfId="0"/>
    <xf numFmtId="0" fontId="3" fillId="0" borderId="0" xfId="0" applyFont="1"/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9" fontId="7" fillId="0" borderId="0" xfId="0" applyNumberFormat="1" applyFont="1" applyBorder="1" applyProtection="1">
      <protection locked="0"/>
    </xf>
    <xf numFmtId="9" fontId="7" fillId="0" borderId="2" xfId="0" applyNumberFormat="1" applyFont="1" applyBorder="1" applyProtection="1">
      <protection locked="0"/>
    </xf>
    <xf numFmtId="9" fontId="7" fillId="0" borderId="3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38" fontId="7" fillId="0" borderId="0" xfId="0" applyNumberFormat="1" applyFont="1" applyProtection="1">
      <protection locked="0"/>
    </xf>
    <xf numFmtId="9" fontId="7" fillId="0" borderId="0" xfId="0" applyNumberFormat="1" applyFont="1" applyProtection="1">
      <protection locked="0"/>
    </xf>
    <xf numFmtId="0" fontId="7" fillId="0" borderId="1" xfId="0" applyFont="1" applyFill="1" applyBorder="1" applyProtection="1">
      <protection locked="0"/>
    </xf>
    <xf numFmtId="9" fontId="7" fillId="0" borderId="0" xfId="0" applyNumberFormat="1" applyFont="1" applyFill="1" applyBorder="1" applyProtection="1">
      <protection locked="0"/>
    </xf>
    <xf numFmtId="9" fontId="7" fillId="0" borderId="2" xfId="0" applyNumberFormat="1" applyFont="1" applyFill="1" applyBorder="1" applyProtection="1">
      <protection locked="0"/>
    </xf>
    <xf numFmtId="9" fontId="7" fillId="0" borderId="3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9" fontId="7" fillId="0" borderId="4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Protection="1">
      <protection locked="0"/>
    </xf>
    <xf numFmtId="9" fontId="7" fillId="0" borderId="1" xfId="0" applyNumberFormat="1" applyFont="1" applyFill="1" applyBorder="1" applyProtection="1">
      <protection locked="0"/>
    </xf>
    <xf numFmtId="9" fontId="7" fillId="0" borderId="4" xfId="0" applyNumberFormat="1" applyFont="1" applyFill="1" applyBorder="1" applyProtection="1">
      <protection locked="0"/>
    </xf>
    <xf numFmtId="9" fontId="7" fillId="0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1" applyNumberFormat="1" applyFont="1" applyBorder="1" applyAlignment="1" applyProtection="1">
      <alignment horizontal="right"/>
      <protection locked="0"/>
    </xf>
    <xf numFmtId="0" fontId="7" fillId="0" borderId="5" xfId="0" applyFont="1" applyBorder="1" applyProtection="1">
      <protection locked="0"/>
    </xf>
    <xf numFmtId="164" fontId="7" fillId="0" borderId="5" xfId="1" applyNumberFormat="1" applyFont="1" applyBorder="1" applyAlignment="1" applyProtection="1">
      <alignment horizontal="right"/>
      <protection locked="0"/>
    </xf>
    <xf numFmtId="9" fontId="7" fillId="0" borderId="5" xfId="0" applyNumberFormat="1" applyFont="1" applyBorder="1" applyProtection="1">
      <protection locked="0"/>
    </xf>
    <xf numFmtId="164" fontId="7" fillId="0" borderId="4" xfId="1" applyNumberFormat="1" applyFont="1" applyBorder="1" applyAlignment="1" applyProtection="1">
      <alignment horizontal="right"/>
      <protection locked="0"/>
    </xf>
    <xf numFmtId="9" fontId="7" fillId="0" borderId="1" xfId="0" applyNumberFormat="1" applyFont="1" applyBorder="1" applyProtection="1">
      <protection locked="0"/>
    </xf>
    <xf numFmtId="164" fontId="7" fillId="0" borderId="4" xfId="1" applyNumberFormat="1" applyFont="1" applyFill="1" applyBorder="1" applyAlignment="1" applyProtection="1">
      <alignment horizontal="right"/>
      <protection locked="0"/>
    </xf>
    <xf numFmtId="164" fontId="7" fillId="0" borderId="0" xfId="1" applyNumberFormat="1" applyFont="1" applyFill="1" applyBorder="1" applyAlignment="1" applyProtection="1">
      <alignment horizontal="right"/>
      <protection locked="0"/>
    </xf>
    <xf numFmtId="0" fontId="7" fillId="0" borderId="5" xfId="0" applyFont="1" applyFill="1" applyBorder="1" applyProtection="1"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9" fontId="7" fillId="0" borderId="5" xfId="0" applyNumberFormat="1" applyFont="1" applyFill="1" applyBorder="1" applyProtection="1">
      <protection locked="0"/>
    </xf>
    <xf numFmtId="164" fontId="7" fillId="0" borderId="0" xfId="0" applyNumberFormat="1" applyFont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164" fontId="7" fillId="2" borderId="0" xfId="1" applyNumberFormat="1" applyFont="1" applyFill="1" applyBorder="1" applyAlignment="1" applyProtection="1">
      <alignment horizontal="right"/>
      <protection locked="0"/>
    </xf>
    <xf numFmtId="9" fontId="7" fillId="2" borderId="2" xfId="0" applyNumberFormat="1" applyFont="1" applyFill="1" applyBorder="1" applyProtection="1">
      <protection locked="0"/>
    </xf>
    <xf numFmtId="9" fontId="7" fillId="2" borderId="0" xfId="0" applyNumberFormat="1" applyFont="1" applyFill="1" applyBorder="1" applyProtection="1">
      <protection locked="0"/>
    </xf>
    <xf numFmtId="9" fontId="7" fillId="2" borderId="3" xfId="0" applyNumberFormat="1" applyFont="1" applyFill="1" applyBorder="1" applyProtection="1">
      <protection locked="0"/>
    </xf>
    <xf numFmtId="164" fontId="7" fillId="3" borderId="0" xfId="1" applyNumberFormat="1" applyFont="1" applyFill="1" applyBorder="1" applyAlignment="1" applyProtection="1">
      <alignment horizontal="right"/>
      <protection locked="0"/>
    </xf>
    <xf numFmtId="9" fontId="7" fillId="3" borderId="2" xfId="0" applyNumberFormat="1" applyFont="1" applyFill="1" applyBorder="1" applyProtection="1">
      <protection locked="0"/>
    </xf>
    <xf numFmtId="9" fontId="7" fillId="3" borderId="0" xfId="0" applyNumberFormat="1" applyFont="1" applyFill="1" applyBorder="1" applyProtection="1">
      <protection locked="0"/>
    </xf>
    <xf numFmtId="9" fontId="7" fillId="3" borderId="3" xfId="0" applyNumberFormat="1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9" fontId="7" fillId="4" borderId="2" xfId="0" applyNumberFormat="1" applyFont="1" applyFill="1" applyBorder="1" applyProtection="1">
      <protection locked="0"/>
    </xf>
    <xf numFmtId="9" fontId="7" fillId="4" borderId="0" xfId="0" applyNumberFormat="1" applyFont="1" applyFill="1" applyBorder="1" applyProtection="1">
      <protection locked="0"/>
    </xf>
    <xf numFmtId="9" fontId="7" fillId="4" borderId="3" xfId="0" applyNumberFormat="1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164" fontId="7" fillId="5" borderId="4" xfId="1" applyNumberFormat="1" applyFont="1" applyFill="1" applyBorder="1" applyAlignment="1" applyProtection="1">
      <alignment horizontal="right"/>
      <protection locked="0"/>
    </xf>
    <xf numFmtId="9" fontId="7" fillId="0" borderId="0" xfId="0" applyNumberFormat="1" applyFont="1" applyBorder="1" applyProtection="1"/>
    <xf numFmtId="0" fontId="7" fillId="0" borderId="0" xfId="0" applyFont="1" applyBorder="1" applyProtection="1"/>
    <xf numFmtId="3" fontId="7" fillId="4" borderId="8" xfId="0" applyNumberFormat="1" applyFont="1" applyFill="1" applyBorder="1" applyAlignment="1" applyProtection="1">
      <alignment horizontal="centerContinuous" wrapText="1"/>
      <protection locked="0"/>
    </xf>
    <xf numFmtId="3" fontId="7" fillId="4" borderId="9" xfId="0" applyNumberFormat="1" applyFont="1" applyFill="1" applyBorder="1" applyAlignment="1" applyProtection="1">
      <alignment horizontal="centerContinuous" wrapText="1"/>
      <protection locked="0"/>
    </xf>
    <xf numFmtId="3" fontId="7" fillId="4" borderId="10" xfId="0" applyNumberFormat="1" applyFont="1" applyFill="1" applyBorder="1" applyAlignment="1" applyProtection="1">
      <alignment horizontal="centerContinuous" wrapText="1"/>
      <protection locked="0"/>
    </xf>
    <xf numFmtId="3" fontId="7" fillId="4" borderId="11" xfId="0" applyNumberFormat="1" applyFont="1" applyFill="1" applyBorder="1" applyAlignment="1" applyProtection="1">
      <alignment horizontal="center" wrapText="1"/>
      <protection locked="0"/>
    </xf>
    <xf numFmtId="3" fontId="7" fillId="0" borderId="2" xfId="1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3" fontId="11" fillId="0" borderId="1" xfId="1" applyNumberFormat="1" applyFont="1" applyFill="1" applyBorder="1" applyAlignment="1" applyProtection="1">
      <alignment horizontal="right" indent="4"/>
      <protection locked="0"/>
    </xf>
    <xf numFmtId="3" fontId="7" fillId="7" borderId="1" xfId="1" applyNumberFormat="1" applyFont="1" applyFill="1" applyBorder="1" applyAlignment="1" applyProtection="1">
      <alignment horizontal="right" indent="4"/>
      <protection locked="0"/>
    </xf>
    <xf numFmtId="3" fontId="7" fillId="0" borderId="1" xfId="1" applyNumberFormat="1" applyFont="1" applyFill="1" applyBorder="1" applyAlignment="1" applyProtection="1">
      <alignment horizontal="right" indent="4"/>
      <protection locked="0"/>
    </xf>
    <xf numFmtId="3" fontId="7" fillId="0" borderId="1" xfId="1" applyNumberFormat="1" applyFont="1" applyBorder="1" applyAlignment="1" applyProtection="1">
      <alignment horizontal="right" indent="4"/>
      <protection locked="0"/>
    </xf>
    <xf numFmtId="3" fontId="7" fillId="0" borderId="1" xfId="0" applyNumberFormat="1" applyFont="1" applyBorder="1" applyAlignment="1" applyProtection="1">
      <alignment horizontal="right" indent="4"/>
      <protection locked="0"/>
    </xf>
    <xf numFmtId="3" fontId="7" fillId="8" borderId="1" xfId="1" applyNumberFormat="1" applyFont="1" applyFill="1" applyBorder="1" applyAlignment="1" applyProtection="1">
      <alignment horizontal="right" indent="4"/>
      <protection locked="0"/>
    </xf>
    <xf numFmtId="3" fontId="7" fillId="9" borderId="1" xfId="0" applyNumberFormat="1" applyFont="1" applyFill="1" applyBorder="1" applyAlignment="1" applyProtection="1">
      <alignment horizontal="right" indent="4"/>
      <protection locked="0"/>
    </xf>
    <xf numFmtId="3" fontId="12" fillId="3" borderId="1" xfId="1" applyNumberFormat="1" applyFont="1" applyFill="1" applyBorder="1" applyAlignment="1" applyProtection="1">
      <alignment horizontal="right" indent="4"/>
      <protection locked="0"/>
    </xf>
    <xf numFmtId="3" fontId="7" fillId="9" borderId="1" xfId="1" applyNumberFormat="1" applyFont="1" applyFill="1" applyBorder="1" applyAlignment="1" applyProtection="1">
      <alignment horizontal="right" indent="4"/>
      <protection locked="0"/>
    </xf>
    <xf numFmtId="3" fontId="12" fillId="3" borderId="1" xfId="0" applyNumberFormat="1" applyFont="1" applyFill="1" applyBorder="1" applyAlignment="1" applyProtection="1">
      <alignment horizontal="right" indent="4"/>
      <protection locked="0"/>
    </xf>
    <xf numFmtId="3" fontId="7" fillId="4" borderId="7" xfId="0" applyNumberFormat="1" applyFont="1" applyFill="1" applyBorder="1" applyAlignment="1" applyProtection="1">
      <alignment horizontal="center" wrapText="1"/>
      <protection locked="0"/>
    </xf>
    <xf numFmtId="3" fontId="10" fillId="0" borderId="4" xfId="1" applyNumberFormat="1" applyFont="1" applyBorder="1" applyAlignment="1" applyProtection="1">
      <alignment horizontal="right" indent="1"/>
      <protection locked="0"/>
    </xf>
    <xf numFmtId="3" fontId="10" fillId="0" borderId="0" xfId="1" applyNumberFormat="1" applyFont="1" applyBorder="1" applyAlignment="1" applyProtection="1">
      <alignment horizontal="right" indent="1"/>
      <protection locked="0"/>
    </xf>
    <xf numFmtId="3" fontId="7" fillId="0" borderId="2" xfId="0" applyNumberFormat="1" applyFont="1" applyFill="1" applyBorder="1" applyProtection="1">
      <protection locked="0"/>
    </xf>
    <xf numFmtId="3" fontId="10" fillId="0" borderId="2" xfId="1" applyNumberFormat="1" applyFont="1" applyFill="1" applyBorder="1" applyAlignment="1" applyProtection="1">
      <alignment horizontal="right"/>
      <protection locked="0"/>
    </xf>
    <xf numFmtId="3" fontId="11" fillId="0" borderId="2" xfId="1" applyNumberFormat="1" applyFont="1" applyFill="1" applyBorder="1" applyAlignment="1" applyProtection="1">
      <alignment horizontal="right" indent="1"/>
      <protection locked="0"/>
    </xf>
    <xf numFmtId="3" fontId="11" fillId="0" borderId="0" xfId="1" applyNumberFormat="1" applyFont="1" applyFill="1" applyBorder="1" applyAlignment="1" applyProtection="1">
      <alignment horizontal="right" indent="1"/>
      <protection locked="0"/>
    </xf>
    <xf numFmtId="3" fontId="11" fillId="0" borderId="4" xfId="1" applyNumberFormat="1" applyFont="1" applyFill="1" applyBorder="1" applyAlignment="1" applyProtection="1">
      <alignment horizontal="right" indent="1"/>
      <protection locked="0"/>
    </xf>
    <xf numFmtId="3" fontId="7" fillId="7" borderId="2" xfId="1" applyNumberFormat="1" applyFont="1" applyFill="1" applyBorder="1" applyAlignment="1" applyProtection="1">
      <alignment horizontal="right" indent="1"/>
      <protection locked="0"/>
    </xf>
    <xf numFmtId="3" fontId="7" fillId="7" borderId="0" xfId="1" applyNumberFormat="1" applyFont="1" applyFill="1" applyBorder="1" applyAlignment="1" applyProtection="1">
      <alignment horizontal="right" indent="1"/>
      <protection locked="0"/>
    </xf>
    <xf numFmtId="3" fontId="7" fillId="7" borderId="4" xfId="1" applyNumberFormat="1" applyFont="1" applyFill="1" applyBorder="1" applyAlignment="1" applyProtection="1">
      <alignment horizontal="right" indent="1"/>
      <protection locked="0"/>
    </xf>
    <xf numFmtId="3" fontId="7" fillId="0" borderId="0" xfId="1" applyNumberFormat="1" applyFont="1" applyFill="1" applyBorder="1" applyAlignment="1" applyProtection="1">
      <alignment horizontal="right" indent="1"/>
      <protection locked="0"/>
    </xf>
    <xf numFmtId="3" fontId="7" fillId="0" borderId="4" xfId="1" applyNumberFormat="1" applyFont="1" applyFill="1" applyBorder="1" applyAlignment="1" applyProtection="1">
      <alignment horizontal="right" indent="1"/>
      <protection locked="0"/>
    </xf>
    <xf numFmtId="3" fontId="7" fillId="8" borderId="2" xfId="1" applyNumberFormat="1" applyFont="1" applyFill="1" applyBorder="1" applyAlignment="1" applyProtection="1">
      <alignment horizontal="right" indent="1"/>
      <protection locked="0"/>
    </xf>
    <xf numFmtId="3" fontId="7" fillId="8" borderId="0" xfId="1" applyNumberFormat="1" applyFont="1" applyFill="1" applyBorder="1" applyAlignment="1" applyProtection="1">
      <alignment horizontal="right" indent="1"/>
      <protection locked="0"/>
    </xf>
    <xf numFmtId="3" fontId="7" fillId="8" borderId="4" xfId="1" applyNumberFormat="1" applyFont="1" applyFill="1" applyBorder="1" applyAlignment="1" applyProtection="1">
      <alignment horizontal="right" indent="1"/>
      <protection locked="0"/>
    </xf>
    <xf numFmtId="3" fontId="10" fillId="0" borderId="2" xfId="1" applyNumberFormat="1" applyFont="1" applyBorder="1" applyAlignment="1" applyProtection="1">
      <alignment horizontal="right" indent="1"/>
      <protection locked="0"/>
    </xf>
    <xf numFmtId="3" fontId="7" fillId="0" borderId="0" xfId="2" applyNumberFormat="1" applyFont="1" applyFill="1" applyBorder="1" applyAlignment="1" applyProtection="1">
      <alignment horizontal="right" indent="1"/>
      <protection locked="0"/>
    </xf>
    <xf numFmtId="3" fontId="12" fillId="0" borderId="2" xfId="1" applyNumberFormat="1" applyFont="1" applyFill="1" applyBorder="1" applyAlignment="1" applyProtection="1">
      <alignment horizontal="right" indent="1"/>
      <protection locked="0"/>
    </xf>
    <xf numFmtId="3" fontId="12" fillId="0" borderId="0" xfId="1" applyNumberFormat="1" applyFont="1" applyFill="1" applyBorder="1" applyAlignment="1" applyProtection="1">
      <alignment horizontal="right" indent="1"/>
      <protection locked="0"/>
    </xf>
    <xf numFmtId="3" fontId="12" fillId="0" borderId="4" xfId="1" applyNumberFormat="1" applyFont="1" applyFill="1" applyBorder="1" applyAlignment="1" applyProtection="1">
      <alignment horizontal="right" indent="1"/>
      <protection locked="0"/>
    </xf>
    <xf numFmtId="3" fontId="12" fillId="0" borderId="2" xfId="0" applyNumberFormat="1" applyFont="1" applyFill="1" applyBorder="1" applyAlignment="1" applyProtection="1">
      <alignment horizontal="right" indent="1"/>
      <protection locked="0"/>
    </xf>
    <xf numFmtId="3" fontId="12" fillId="0" borderId="0" xfId="0" applyNumberFormat="1" applyFont="1" applyFill="1" applyBorder="1" applyAlignment="1" applyProtection="1">
      <alignment horizontal="right" indent="1"/>
      <protection locked="0"/>
    </xf>
    <xf numFmtId="3" fontId="12" fillId="0" borderId="4" xfId="0" applyNumberFormat="1" applyFont="1" applyFill="1" applyBorder="1" applyAlignment="1" applyProtection="1">
      <alignment horizontal="right" indent="1"/>
      <protection locked="0"/>
    </xf>
    <xf numFmtId="3" fontId="13" fillId="0" borderId="2" xfId="0" applyNumberFormat="1" applyFont="1" applyFill="1" applyBorder="1" applyAlignment="1" applyProtection="1">
      <alignment horizontal="right" indent="1"/>
      <protection locked="0"/>
    </xf>
    <xf numFmtId="0" fontId="7" fillId="4" borderId="12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top"/>
    </xf>
    <xf numFmtId="0" fontId="7" fillId="4" borderId="16" xfId="0" applyFont="1" applyFill="1" applyBorder="1" applyAlignment="1">
      <alignment horizontal="left" vertical="top"/>
    </xf>
    <xf numFmtId="0" fontId="6" fillId="0" borderId="0" xfId="0" applyFont="1"/>
    <xf numFmtId="0" fontId="15" fillId="10" borderId="19" xfId="0" applyFont="1" applyFill="1" applyBorder="1" applyAlignment="1">
      <alignment horizontal="left"/>
    </xf>
    <xf numFmtId="0" fontId="16" fillId="0" borderId="0" xfId="0" applyFont="1" applyBorder="1" applyAlignment="1"/>
    <xf numFmtId="0" fontId="6" fillId="0" borderId="0" xfId="0" applyFont="1" applyBorder="1" applyAlignment="1">
      <alignment vertical="top"/>
    </xf>
    <xf numFmtId="0" fontId="15" fillId="10" borderId="21" xfId="0" applyFont="1" applyFill="1" applyBorder="1" applyAlignment="1">
      <alignment horizontal="left" vertical="top"/>
    </xf>
    <xf numFmtId="0" fontId="16" fillId="0" borderId="0" xfId="0" applyFont="1" applyBorder="1" applyAlignment="1">
      <alignment vertical="top"/>
    </xf>
    <xf numFmtId="0" fontId="15" fillId="10" borderId="22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top"/>
    </xf>
    <xf numFmtId="0" fontId="6" fillId="0" borderId="0" xfId="0" applyFont="1" applyAlignment="1">
      <alignment vertical="center"/>
    </xf>
    <xf numFmtId="0" fontId="16" fillId="0" borderId="0" xfId="0" applyFont="1" applyBorder="1"/>
    <xf numFmtId="0" fontId="6" fillId="0" borderId="0" xfId="0" applyFont="1" applyFill="1"/>
    <xf numFmtId="0" fontId="16" fillId="0" borderId="0" xfId="0" applyFont="1" applyBorder="1" applyAlignment="1">
      <alignment horizontal="right"/>
    </xf>
    <xf numFmtId="0" fontId="16" fillId="0" borderId="0" xfId="0" applyFont="1" applyFill="1" applyBorder="1" applyAlignment="1"/>
    <xf numFmtId="0" fontId="15" fillId="10" borderId="19" xfId="0" applyFont="1" applyFill="1" applyBorder="1" applyAlignment="1">
      <alignment horizontal="left" vertical="top"/>
    </xf>
    <xf numFmtId="0" fontId="19" fillId="0" borderId="0" xfId="0" applyFont="1" applyBorder="1" applyAlignment="1"/>
    <xf numFmtId="0" fontId="16" fillId="0" borderId="12" xfId="0" applyFont="1" applyFill="1" applyBorder="1" applyAlignment="1"/>
    <xf numFmtId="0" fontId="19" fillId="0" borderId="0" xfId="0" applyFont="1" applyBorder="1" applyAlignment="1">
      <alignment vertical="top"/>
    </xf>
    <xf numFmtId="0" fontId="15" fillId="4" borderId="25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left"/>
    </xf>
    <xf numFmtId="0" fontId="20" fillId="0" borderId="0" xfId="0" applyFont="1" applyAlignment="1">
      <alignment horizontal="centerContinuous" vertical="center" wrapText="1"/>
    </xf>
    <xf numFmtId="0" fontId="20" fillId="0" borderId="0" xfId="0" applyFont="1" applyAlignment="1">
      <alignment vertical="center" wrapText="1"/>
    </xf>
    <xf numFmtId="0" fontId="5" fillId="10" borderId="0" xfId="0" applyFont="1" applyFill="1" applyAlignment="1">
      <alignment horizontal="centerContinuous" wrapText="1"/>
    </xf>
    <xf numFmtId="0" fontId="20" fillId="4" borderId="12" xfId="0" applyFont="1" applyFill="1" applyBorder="1" applyAlignment="1">
      <alignment horizontal="centerContinuous" wrapText="1"/>
    </xf>
    <xf numFmtId="0" fontId="20" fillId="4" borderId="26" xfId="0" applyFont="1" applyFill="1" applyBorder="1" applyAlignment="1">
      <alignment horizontal="centerContinuous" wrapText="1"/>
    </xf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7" fillId="4" borderId="14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Continuous"/>
    </xf>
    <xf numFmtId="0" fontId="7" fillId="4" borderId="4" xfId="0" applyFont="1" applyFill="1" applyBorder="1" applyAlignment="1">
      <alignment horizontal="centerContinuous"/>
    </xf>
    <xf numFmtId="0" fontId="7" fillId="0" borderId="0" xfId="0" applyFont="1" applyAlignment="1"/>
    <xf numFmtId="0" fontId="7" fillId="4" borderId="17" xfId="0" applyFont="1" applyFill="1" applyBorder="1" applyAlignment="1">
      <alignment horizontal="left" vertical="top"/>
    </xf>
    <xf numFmtId="0" fontId="7" fillId="0" borderId="0" xfId="0" applyFont="1" applyAlignment="1">
      <alignment vertical="top"/>
    </xf>
    <xf numFmtId="0" fontId="9" fillId="10" borderId="27" xfId="0" applyFont="1" applyFill="1" applyBorder="1" applyAlignment="1">
      <alignment horizontal="center"/>
    </xf>
    <xf numFmtId="0" fontId="7" fillId="10" borderId="20" xfId="0" applyFont="1" applyFill="1" applyBorder="1" applyAlignment="1"/>
    <xf numFmtId="0" fontId="9" fillId="10" borderId="28" xfId="0" applyFont="1" applyFill="1" applyBorder="1" applyAlignment="1">
      <alignment horizontal="center" vertical="top"/>
    </xf>
    <xf numFmtId="0" fontId="7" fillId="10" borderId="20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9" fillId="10" borderId="29" xfId="0" applyFont="1" applyFill="1" applyBorder="1" applyAlignment="1">
      <alignment horizontal="center"/>
    </xf>
    <xf numFmtId="0" fontId="7" fillId="10" borderId="23" xfId="0" applyFont="1" applyFill="1" applyBorder="1" applyAlignment="1"/>
    <xf numFmtId="0" fontId="9" fillId="10" borderId="29" xfId="0" applyFont="1" applyFill="1" applyBorder="1" applyAlignment="1">
      <alignment horizontal="center" vertical="top"/>
    </xf>
    <xf numFmtId="0" fontId="7" fillId="10" borderId="20" xfId="0" applyFont="1" applyFill="1" applyBorder="1"/>
    <xf numFmtId="0" fontId="7" fillId="10" borderId="20" xfId="0" applyFont="1" applyFill="1" applyBorder="1" applyAlignment="1">
      <alignment horizontal="right" vertical="top"/>
    </xf>
    <xf numFmtId="0" fontId="7" fillId="10" borderId="24" xfId="0" applyFont="1" applyFill="1" applyBorder="1" applyAlignment="1">
      <alignment vertical="top"/>
    </xf>
    <xf numFmtId="0" fontId="8" fillId="10" borderId="20" xfId="0" applyFont="1" applyFill="1" applyBorder="1" applyAlignment="1">
      <alignment vertical="top"/>
    </xf>
    <xf numFmtId="0" fontId="11" fillId="10" borderId="23" xfId="0" applyFont="1" applyFill="1" applyBorder="1" applyAlignment="1"/>
    <xf numFmtId="0" fontId="7" fillId="0" borderId="0" xfId="0" applyFont="1"/>
    <xf numFmtId="0" fontId="9" fillId="10" borderId="27" xfId="0" applyFont="1" applyFill="1" applyBorder="1" applyAlignment="1">
      <alignment horizontal="center" vertical="top"/>
    </xf>
    <xf numFmtId="0" fontId="7" fillId="10" borderId="2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165" fontId="20" fillId="0" borderId="0" xfId="0" applyNumberFormat="1" applyFont="1"/>
    <xf numFmtId="165" fontId="7" fillId="0" borderId="0" xfId="0" applyNumberFormat="1" applyFont="1"/>
    <xf numFmtId="0" fontId="15" fillId="10" borderId="12" xfId="0" applyFont="1" applyFill="1" applyBorder="1" applyAlignment="1">
      <alignment horizontal="left"/>
    </xf>
    <xf numFmtId="0" fontId="15" fillId="10" borderId="30" xfId="0" applyFont="1" applyFill="1" applyBorder="1" applyAlignment="1"/>
    <xf numFmtId="0" fontId="15" fillId="10" borderId="31" xfId="0" applyFont="1" applyFill="1" applyBorder="1" applyAlignment="1">
      <alignment vertical="top"/>
    </xf>
    <xf numFmtId="3" fontId="9" fillId="0" borderId="34" xfId="0" applyNumberFormat="1" applyFont="1" applyFill="1" applyBorder="1" applyAlignment="1">
      <alignment horizontal="right" indent="1"/>
    </xf>
    <xf numFmtId="3" fontId="9" fillId="0" borderId="16" xfId="0" applyNumberFormat="1" applyFont="1" applyFill="1" applyBorder="1" applyAlignment="1">
      <alignment horizontal="right" indent="1"/>
    </xf>
    <xf numFmtId="3" fontId="7" fillId="11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2" xfId="0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3" fontId="11" fillId="0" borderId="12" xfId="1" applyNumberFormat="1" applyFont="1" applyFill="1" applyBorder="1" applyAlignment="1" applyProtection="1">
      <alignment horizontal="right" indent="1"/>
      <protection locked="0"/>
    </xf>
    <xf numFmtId="3" fontId="7" fillId="0" borderId="35" xfId="1" applyNumberFormat="1" applyFont="1" applyFill="1" applyBorder="1" applyAlignment="1" applyProtection="1">
      <alignment horizontal="right" indent="4"/>
      <protection locked="0"/>
    </xf>
    <xf numFmtId="3" fontId="9" fillId="0" borderId="1" xfId="0" applyNumberFormat="1" applyFont="1" applyFill="1" applyBorder="1" applyAlignment="1" applyProtection="1">
      <alignment horizontal="right" indent="4"/>
    </xf>
    <xf numFmtId="3" fontId="9" fillId="0" borderId="0" xfId="0" applyNumberFormat="1" applyFont="1" applyFill="1" applyBorder="1" applyAlignment="1" applyProtection="1">
      <alignment horizontal="right" indent="1"/>
    </xf>
    <xf numFmtId="3" fontId="11" fillId="0" borderId="26" xfId="1" applyNumberFormat="1" applyFont="1" applyFill="1" applyBorder="1" applyAlignment="1" applyProtection="1">
      <alignment horizontal="right" indent="1"/>
      <protection locked="0"/>
    </xf>
    <xf numFmtId="3" fontId="9" fillId="0" borderId="4" xfId="0" applyNumberFormat="1" applyFont="1" applyFill="1" applyBorder="1" applyAlignment="1" applyProtection="1">
      <alignment horizontal="right" indent="1"/>
    </xf>
    <xf numFmtId="3" fontId="10" fillId="0" borderId="33" xfId="0" applyNumberFormat="1" applyFont="1" applyFill="1" applyBorder="1" applyAlignment="1" applyProtection="1">
      <alignment horizontal="right" indent="4"/>
    </xf>
    <xf numFmtId="0" fontId="0" fillId="0" borderId="0" xfId="0" applyBorder="1"/>
    <xf numFmtId="0" fontId="7" fillId="0" borderId="0" xfId="0" applyFont="1" applyBorder="1" applyAlignment="1" applyProtection="1">
      <alignment horizontal="left" vertical="top"/>
      <protection locked="0"/>
    </xf>
    <xf numFmtId="0" fontId="14" fillId="0" borderId="2" xfId="0" applyFont="1" applyBorder="1"/>
    <xf numFmtId="0" fontId="14" fillId="0" borderId="0" xfId="0" applyFont="1" applyBorder="1"/>
    <xf numFmtId="0" fontId="7" fillId="4" borderId="15" xfId="0" applyFont="1" applyFill="1" applyBorder="1" applyAlignment="1">
      <alignment horizontal="center"/>
    </xf>
    <xf numFmtId="3" fontId="9" fillId="0" borderId="0" xfId="0" applyNumberFormat="1" applyFont="1" applyFill="1" applyBorder="1" applyAlignment="1" applyProtection="1">
      <alignment horizontal="right" indent="1"/>
      <protection locked="0"/>
    </xf>
    <xf numFmtId="3" fontId="9" fillId="0" borderId="4" xfId="0" applyNumberFormat="1" applyFont="1" applyFill="1" applyBorder="1" applyAlignment="1" applyProtection="1">
      <alignment horizontal="right" indent="1"/>
      <protection locked="0"/>
    </xf>
    <xf numFmtId="3" fontId="22" fillId="0" borderId="0" xfId="0" applyNumberFormat="1" applyFont="1" applyFill="1" applyBorder="1" applyAlignment="1" applyProtection="1">
      <alignment horizontal="right" indent="1"/>
      <protection locked="0"/>
    </xf>
    <xf numFmtId="0" fontId="6" fillId="12" borderId="0" xfId="0" applyFont="1" applyFill="1" applyAlignment="1">
      <alignment vertical="top"/>
    </xf>
    <xf numFmtId="0" fontId="15" fillId="12" borderId="19" xfId="0" applyFont="1" applyFill="1" applyBorder="1" applyAlignment="1">
      <alignment horizontal="left" vertical="top"/>
    </xf>
    <xf numFmtId="0" fontId="16" fillId="12" borderId="20" xfId="0" applyFont="1" applyFill="1" applyBorder="1" applyAlignment="1">
      <alignment vertical="top"/>
    </xf>
    <xf numFmtId="0" fontId="16" fillId="12" borderId="0" xfId="0" applyFont="1" applyFill="1" applyBorder="1" applyAlignment="1">
      <alignment vertical="top"/>
    </xf>
    <xf numFmtId="165" fontId="4" fillId="2" borderId="35" xfId="1" applyNumberFormat="1" applyFont="1" applyFill="1" applyBorder="1"/>
    <xf numFmtId="165" fontId="4" fillId="2" borderId="33" xfId="1" applyNumberFormat="1" applyFont="1" applyFill="1" applyBorder="1" applyAlignment="1">
      <alignment horizontal="right"/>
    </xf>
    <xf numFmtId="3" fontId="0" fillId="0" borderId="0" xfId="0" applyNumberFormat="1"/>
    <xf numFmtId="0" fontId="16" fillId="0" borderId="0" xfId="0" applyFont="1"/>
    <xf numFmtId="3" fontId="16" fillId="0" borderId="0" xfId="0" applyNumberFormat="1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/>
    <xf numFmtId="3" fontId="9" fillId="0" borderId="0" xfId="0" applyNumberFormat="1" applyFont="1" applyFill="1" applyBorder="1" applyAlignment="1">
      <alignment horizontal="right" indent="1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center" wrapText="1"/>
    </xf>
    <xf numFmtId="0" fontId="20" fillId="14" borderId="0" xfId="0" applyFont="1" applyFill="1" applyBorder="1" applyAlignment="1">
      <alignment horizontal="centerContinuous" vertical="center" wrapText="1"/>
    </xf>
    <xf numFmtId="0" fontId="20" fillId="10" borderId="0" xfId="0" applyFont="1" applyFill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4" fillId="2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5" fillId="0" borderId="22" xfId="0" applyFont="1" applyFill="1" applyBorder="1" applyAlignment="1">
      <alignment horizontal="left"/>
    </xf>
    <xf numFmtId="0" fontId="15" fillId="10" borderId="22" xfId="0" applyFont="1" applyFill="1" applyBorder="1" applyAlignment="1">
      <alignment horizontal="left" vertical="top"/>
    </xf>
    <xf numFmtId="0" fontId="15" fillId="10" borderId="0" xfId="0" applyFont="1" applyFill="1" applyBorder="1" applyAlignment="1">
      <alignment horizontal="left"/>
    </xf>
    <xf numFmtId="0" fontId="15" fillId="4" borderId="39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165" fontId="7" fillId="0" borderId="41" xfId="1" applyNumberFormat="1" applyFont="1" applyBorder="1" applyAlignment="1"/>
    <xf numFmtId="165" fontId="7" fillId="0" borderId="42" xfId="1" applyNumberFormat="1" applyFont="1" applyBorder="1"/>
    <xf numFmtId="165" fontId="7" fillId="0" borderId="42" xfId="1" applyNumberFormat="1" applyFont="1" applyBorder="1" applyAlignment="1"/>
    <xf numFmtId="165" fontId="7" fillId="0" borderId="42" xfId="1" applyNumberFormat="1" applyFont="1" applyBorder="1" applyAlignment="1">
      <alignment vertical="top"/>
    </xf>
    <xf numFmtId="165" fontId="7" fillId="0" borderId="42" xfId="1" applyNumberFormat="1" applyFont="1" applyBorder="1" applyAlignment="1">
      <alignment horizontal="right"/>
    </xf>
    <xf numFmtId="165" fontId="7" fillId="0" borderId="42" xfId="1" applyNumberFormat="1" applyFont="1" applyBorder="1" applyAlignment="1">
      <alignment horizontal="right" vertical="top"/>
    </xf>
    <xf numFmtId="165" fontId="7" fillId="0" borderId="42" xfId="0" applyNumberFormat="1" applyFont="1" applyFill="1" applyBorder="1" applyAlignment="1">
      <alignment horizontal="right"/>
    </xf>
    <xf numFmtId="165" fontId="7" fillId="0" borderId="42" xfId="0" applyNumberFormat="1" applyFont="1" applyFill="1" applyBorder="1" applyAlignment="1">
      <alignment horizontal="right" vertical="top"/>
    </xf>
    <xf numFmtId="165" fontId="7" fillId="0" borderId="37" xfId="1" applyNumberFormat="1" applyFont="1" applyBorder="1" applyAlignment="1"/>
    <xf numFmtId="165" fontId="7" fillId="0" borderId="37" xfId="1" applyNumberFormat="1" applyFont="1" applyBorder="1"/>
    <xf numFmtId="165" fontId="7" fillId="0" borderId="38" xfId="1" applyNumberFormat="1" applyFont="1" applyBorder="1"/>
    <xf numFmtId="0" fontId="26" fillId="0" borderId="0" xfId="3" applyFont="1" applyBorder="1"/>
    <xf numFmtId="0" fontId="26" fillId="0" borderId="0" xfId="3" applyFont="1" applyFill="1" applyBorder="1" applyAlignment="1">
      <alignment horizontal="right" wrapText="1"/>
    </xf>
    <xf numFmtId="0" fontId="26" fillId="0" borderId="36" xfId="3" applyFont="1" applyBorder="1"/>
    <xf numFmtId="0" fontId="26" fillId="0" borderId="36" xfId="3" applyFont="1" applyFill="1" applyBorder="1" applyAlignment="1">
      <alignment horizontal="right" wrapText="1"/>
    </xf>
    <xf numFmtId="0" fontId="26" fillId="0" borderId="36" xfId="3" applyFont="1" applyBorder="1" applyAlignment="1">
      <alignment horizontal="right"/>
    </xf>
    <xf numFmtId="0" fontId="20" fillId="0" borderId="0" xfId="0" applyFont="1" applyAlignment="1">
      <alignment horizontal="right"/>
    </xf>
    <xf numFmtId="0" fontId="9" fillId="10" borderId="0" xfId="0" applyFont="1" applyFill="1" applyBorder="1" applyAlignment="1">
      <alignment horizontal="center" vertical="top"/>
    </xf>
    <xf numFmtId="0" fontId="7" fillId="10" borderId="0" xfId="0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37" xfId="1" applyNumberFormat="1" applyFont="1" applyBorder="1" applyAlignment="1">
      <alignment vertical="top"/>
    </xf>
    <xf numFmtId="0" fontId="26" fillId="0" borderId="23" xfId="3" applyFont="1" applyBorder="1"/>
    <xf numFmtId="0" fontId="0" fillId="0" borderId="12" xfId="0" applyBorder="1"/>
    <xf numFmtId="0" fontId="9" fillId="4" borderId="39" xfId="0" applyFont="1" applyFill="1" applyBorder="1" applyAlignment="1">
      <alignment horizontal="center"/>
    </xf>
    <xf numFmtId="0" fontId="7" fillId="4" borderId="32" xfId="0" applyFont="1" applyFill="1" applyBorder="1" applyAlignment="1"/>
    <xf numFmtId="165" fontId="7" fillId="0" borderId="43" xfId="0" applyNumberFormat="1" applyFont="1" applyFill="1" applyBorder="1" applyAlignment="1">
      <alignment horizontal="right"/>
    </xf>
    <xf numFmtId="0" fontId="26" fillId="0" borderId="40" xfId="3" applyFont="1" applyBorder="1"/>
    <xf numFmtId="0" fontId="26" fillId="4" borderId="40" xfId="3" applyFont="1" applyFill="1" applyBorder="1"/>
    <xf numFmtId="0" fontId="26" fillId="0" borderId="40" xfId="3" applyFont="1" applyFill="1" applyBorder="1" applyAlignment="1">
      <alignment horizontal="right" wrapText="1"/>
    </xf>
    <xf numFmtId="0" fontId="9" fillId="4" borderId="25" xfId="0" applyFont="1" applyFill="1" applyBorder="1" applyAlignment="1">
      <alignment horizontal="center" vertical="top"/>
    </xf>
    <xf numFmtId="0" fontId="7" fillId="4" borderId="18" xfId="0" applyFont="1" applyFill="1" applyBorder="1" applyAlignment="1">
      <alignment vertical="top"/>
    </xf>
    <xf numFmtId="165" fontId="7" fillId="0" borderId="44" xfId="0" applyNumberFormat="1" applyFont="1" applyFill="1" applyBorder="1" applyAlignment="1">
      <alignment horizontal="right" vertical="top"/>
    </xf>
    <xf numFmtId="0" fontId="26" fillId="0" borderId="45" xfId="3" applyFont="1" applyBorder="1"/>
    <xf numFmtId="0" fontId="26" fillId="4" borderId="45" xfId="3" applyFont="1" applyFill="1" applyBorder="1"/>
    <xf numFmtId="0" fontId="26" fillId="0" borderId="45" xfId="3" applyFont="1" applyFill="1" applyBorder="1" applyAlignment="1">
      <alignment horizontal="right" wrapText="1"/>
    </xf>
    <xf numFmtId="0" fontId="26" fillId="0" borderId="46" xfId="3" applyFont="1" applyFill="1" applyBorder="1" applyAlignment="1">
      <alignment horizontal="right" wrapText="1"/>
    </xf>
    <xf numFmtId="0" fontId="26" fillId="0" borderId="47" xfId="3" applyFont="1" applyFill="1" applyBorder="1" applyAlignment="1">
      <alignment horizontal="right" wrapText="1"/>
    </xf>
    <xf numFmtId="0" fontId="7" fillId="0" borderId="48" xfId="0" applyFont="1" applyFill="1" applyBorder="1" applyAlignment="1">
      <alignment horizontal="center"/>
    </xf>
    <xf numFmtId="0" fontId="26" fillId="0" borderId="49" xfId="3" applyFont="1" applyBorder="1"/>
    <xf numFmtId="0" fontId="26" fillId="0" borderId="49" xfId="3" applyFont="1" applyBorder="1" applyAlignment="1">
      <alignment horizontal="right"/>
    </xf>
    <xf numFmtId="0" fontId="26" fillId="0" borderId="49" xfId="3" applyFont="1" applyFill="1" applyBorder="1" applyAlignment="1">
      <alignment horizontal="right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Continuous" vertical="top" wrapText="1"/>
    </xf>
    <xf numFmtId="3" fontId="7" fillId="4" borderId="9" xfId="0" applyNumberFormat="1" applyFont="1" applyFill="1" applyBorder="1" applyAlignment="1">
      <alignment horizontal="centerContinuous"/>
    </xf>
    <xf numFmtId="3" fontId="7" fillId="4" borderId="11" xfId="0" applyNumberFormat="1" applyFont="1" applyFill="1" applyBorder="1" applyAlignment="1">
      <alignment horizontal="centerContinuous"/>
    </xf>
    <xf numFmtId="164" fontId="9" fillId="0" borderId="0" xfId="1" applyNumberFormat="1" applyFont="1" applyBorder="1" applyAlignment="1" applyProtection="1">
      <alignment horizontal="right"/>
      <protection locked="0"/>
    </xf>
    <xf numFmtId="9" fontId="9" fillId="0" borderId="2" xfId="0" applyNumberFormat="1" applyFont="1" applyBorder="1" applyProtection="1">
      <protection locked="0"/>
    </xf>
    <xf numFmtId="9" fontId="9" fillId="0" borderId="0" xfId="0" applyNumberFormat="1" applyFont="1" applyBorder="1" applyProtection="1">
      <protection locked="0"/>
    </xf>
    <xf numFmtId="0" fontId="27" fillId="0" borderId="0" xfId="0" applyFont="1"/>
    <xf numFmtId="164" fontId="9" fillId="0" borderId="4" xfId="1" applyNumberFormat="1" applyFont="1" applyFill="1" applyBorder="1" applyAlignment="1" applyProtection="1">
      <alignment horizontal="right"/>
      <protection locked="0"/>
    </xf>
    <xf numFmtId="9" fontId="9" fillId="0" borderId="3" xfId="0" applyNumberFormat="1" applyFont="1" applyBorder="1" applyProtection="1">
      <protection locked="0"/>
    </xf>
    <xf numFmtId="164" fontId="9" fillId="0" borderId="0" xfId="1" applyNumberFormat="1" applyFont="1" applyFill="1" applyBorder="1" applyAlignment="1" applyProtection="1">
      <alignment horizontal="right"/>
      <protection locked="0"/>
    </xf>
    <xf numFmtId="9" fontId="9" fillId="0" borderId="2" xfId="0" applyNumberFormat="1" applyFont="1" applyFill="1" applyBorder="1" applyProtection="1">
      <protection locked="0"/>
    </xf>
    <xf numFmtId="9" fontId="9" fillId="0" borderId="0" xfId="0" applyNumberFormat="1" applyFont="1" applyFill="1" applyBorder="1" applyProtection="1">
      <protection locked="0"/>
    </xf>
    <xf numFmtId="9" fontId="9" fillId="0" borderId="3" xfId="0" applyNumberFormat="1" applyFont="1" applyFill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7" fillId="15" borderId="0" xfId="0" applyFont="1" applyFill="1" applyProtection="1">
      <protection locked="0"/>
    </xf>
    <xf numFmtId="0" fontId="19" fillId="0" borderId="34" xfId="0" applyFont="1" applyBorder="1" applyAlignment="1">
      <alignment vertical="top"/>
    </xf>
    <xf numFmtId="0" fontId="7" fillId="0" borderId="2" xfId="0" applyFont="1" applyBorder="1" applyProtection="1">
      <protection locked="0"/>
    </xf>
    <xf numFmtId="3" fontId="0" fillId="0" borderId="0" xfId="0" applyNumberFormat="1" applyBorder="1"/>
    <xf numFmtId="0" fontId="27" fillId="0" borderId="0" xfId="0" applyFont="1" applyFill="1"/>
    <xf numFmtId="3" fontId="9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1" xfId="0" applyNumberFormat="1" applyFont="1" applyFill="1" applyBorder="1" applyAlignment="1" applyProtection="1">
      <alignment horizontal="right" indent="4"/>
      <protection locked="0"/>
    </xf>
    <xf numFmtId="9" fontId="9" fillId="0" borderId="1" xfId="0" applyNumberFormat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7" fillId="0" borderId="12" xfId="0" applyFont="1" applyBorder="1"/>
    <xf numFmtId="0" fontId="29" fillId="0" borderId="0" xfId="0" applyFont="1"/>
    <xf numFmtId="3" fontId="11" fillId="0" borderId="2" xfId="3" applyNumberFormat="1" applyFont="1" applyFill="1" applyBorder="1" applyAlignment="1">
      <alignment horizontal="right" wrapText="1" indent="1"/>
    </xf>
    <xf numFmtId="3" fontId="11" fillId="0" borderId="0" xfId="3" applyNumberFormat="1" applyFont="1" applyFill="1" applyBorder="1" applyAlignment="1">
      <alignment horizontal="right" wrapText="1" indent="1"/>
    </xf>
    <xf numFmtId="3" fontId="11" fillId="0" borderId="1" xfId="3" applyNumberFormat="1" applyFont="1" applyFill="1" applyBorder="1" applyAlignment="1">
      <alignment horizontal="right" wrapText="1" indent="4"/>
    </xf>
    <xf numFmtId="3" fontId="10" fillId="0" borderId="2" xfId="1" applyNumberFormat="1" applyFont="1" applyFill="1" applyBorder="1" applyAlignment="1" applyProtection="1">
      <alignment horizontal="right" indent="1"/>
      <protection locked="0"/>
    </xf>
    <xf numFmtId="3" fontId="10" fillId="0" borderId="0" xfId="1" applyNumberFormat="1" applyFont="1" applyFill="1" applyBorder="1" applyAlignment="1" applyProtection="1">
      <alignment horizontal="right" indent="1"/>
      <protection locked="0"/>
    </xf>
    <xf numFmtId="3" fontId="0" fillId="0" borderId="0" xfId="0" applyNumberFormat="1" applyBorder="1" applyAlignment="1">
      <alignment horizontal="right" indent="1"/>
    </xf>
    <xf numFmtId="3" fontId="10" fillId="0" borderId="4" xfId="1" applyNumberFormat="1" applyFont="1" applyFill="1" applyBorder="1" applyAlignment="1" applyProtection="1">
      <alignment horizontal="right" indent="1"/>
      <protection locked="0"/>
    </xf>
    <xf numFmtId="3" fontId="10" fillId="0" borderId="1" xfId="1" applyNumberFormat="1" applyFont="1" applyFill="1" applyBorder="1" applyAlignment="1" applyProtection="1">
      <alignment horizontal="right" indent="4"/>
      <protection locked="0"/>
    </xf>
    <xf numFmtId="3" fontId="9" fillId="0" borderId="33" xfId="0" applyNumberFormat="1" applyFont="1" applyFill="1" applyBorder="1" applyAlignment="1">
      <alignment horizontal="right" indent="4"/>
    </xf>
    <xf numFmtId="3" fontId="10" fillId="0" borderId="1" xfId="1" applyNumberFormat="1" applyFont="1" applyBorder="1" applyAlignment="1" applyProtection="1">
      <alignment horizontal="right" indent="4"/>
      <protection locked="0"/>
    </xf>
    <xf numFmtId="3" fontId="11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2" xfId="0" applyNumberFormat="1" applyFont="1" applyFill="1" applyBorder="1" applyAlignment="1" applyProtection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1" xfId="0" applyNumberFormat="1" applyBorder="1" applyAlignment="1">
      <alignment horizontal="right" indent="4"/>
    </xf>
    <xf numFmtId="0" fontId="9" fillId="0" borderId="0" xfId="0" applyFont="1" applyFill="1" applyBorder="1" applyAlignment="1" applyProtection="1">
      <alignment horizontal="left" vertical="top"/>
      <protection locked="0"/>
    </xf>
    <xf numFmtId="3" fontId="9" fillId="0" borderId="15" xfId="0" applyNumberFormat="1" applyFont="1" applyFill="1" applyBorder="1" applyAlignment="1">
      <alignment horizontal="right" indent="1"/>
    </xf>
    <xf numFmtId="3" fontId="11" fillId="0" borderId="14" xfId="1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Border="1" applyAlignment="1">
      <alignment horizontal="left" vertical="center"/>
    </xf>
    <xf numFmtId="0" fontId="9" fillId="1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31" fillId="5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/>
    </xf>
    <xf numFmtId="0" fontId="15" fillId="0" borderId="51" xfId="0" applyFont="1" applyFill="1" applyBorder="1" applyAlignment="1">
      <alignment horizontal="left" vertical="center"/>
    </xf>
    <xf numFmtId="0" fontId="16" fillId="10" borderId="52" xfId="0" applyFont="1" applyFill="1" applyBorder="1" applyAlignment="1"/>
    <xf numFmtId="0" fontId="16" fillId="10" borderId="52" xfId="0" applyFont="1" applyFill="1" applyBorder="1" applyAlignment="1">
      <alignment vertical="top"/>
    </xf>
    <xf numFmtId="0" fontId="16" fillId="10" borderId="53" xfId="0" applyFont="1" applyFill="1" applyBorder="1" applyAlignment="1"/>
    <xf numFmtId="0" fontId="16" fillId="10" borderId="54" xfId="0" applyFont="1" applyFill="1" applyBorder="1" applyAlignment="1">
      <alignment vertical="top"/>
    </xf>
    <xf numFmtId="0" fontId="16" fillId="10" borderId="55" xfId="0" applyFont="1" applyFill="1" applyBorder="1"/>
    <xf numFmtId="0" fontId="16" fillId="10" borderId="53" xfId="0" applyFont="1" applyFill="1" applyBorder="1"/>
    <xf numFmtId="0" fontId="16" fillId="10" borderId="52" xfId="0" applyFont="1" applyFill="1" applyBorder="1" applyAlignment="1">
      <alignment horizontal="right" vertical="top"/>
    </xf>
    <xf numFmtId="0" fontId="16" fillId="10" borderId="56" xfId="0" applyFont="1" applyFill="1" applyBorder="1" applyAlignment="1">
      <alignment vertical="top"/>
    </xf>
    <xf numFmtId="0" fontId="18" fillId="10" borderId="52" xfId="0" applyFont="1" applyFill="1" applyBorder="1" applyAlignment="1">
      <alignment vertical="top"/>
    </xf>
    <xf numFmtId="0" fontId="17" fillId="10" borderId="53" xfId="0" applyFont="1" applyFill="1" applyBorder="1" applyAlignment="1"/>
    <xf numFmtId="0" fontId="16" fillId="0" borderId="53" xfId="0" applyFont="1" applyFill="1" applyBorder="1" applyAlignment="1"/>
    <xf numFmtId="0" fontId="16" fillId="10" borderId="53" xfId="0" applyFont="1" applyFill="1" applyBorder="1" applyAlignment="1">
      <alignment vertical="top"/>
    </xf>
    <xf numFmtId="0" fontId="16" fillId="10" borderId="53" xfId="0" applyFont="1" applyFill="1" applyBorder="1" applyAlignment="1">
      <alignment horizontal="left"/>
    </xf>
    <xf numFmtId="0" fontId="15" fillId="10" borderId="51" xfId="0" applyFont="1" applyFill="1" applyBorder="1" applyAlignment="1">
      <alignment horizontal="right"/>
    </xf>
    <xf numFmtId="0" fontId="15" fillId="0" borderId="57" xfId="0" applyFont="1" applyFill="1" applyBorder="1" applyAlignment="1">
      <alignment horizontal="right"/>
    </xf>
    <xf numFmtId="0" fontId="15" fillId="0" borderId="55" xfId="0" applyFont="1" applyFill="1" applyBorder="1" applyAlignment="1">
      <alignment horizontal="right" vertical="top"/>
    </xf>
    <xf numFmtId="0" fontId="16" fillId="10" borderId="54" xfId="0" applyFont="1" applyFill="1" applyBorder="1" applyAlignment="1"/>
    <xf numFmtId="0" fontId="16" fillId="4" borderId="58" xfId="0" applyFont="1" applyFill="1" applyBorder="1" applyAlignment="1"/>
    <xf numFmtId="0" fontId="16" fillId="4" borderId="59" xfId="0" applyFont="1" applyFill="1" applyBorder="1" applyAlignment="1">
      <alignment vertical="top"/>
    </xf>
    <xf numFmtId="3" fontId="16" fillId="12" borderId="0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14" borderId="0" xfId="0" applyFont="1" applyFill="1" applyBorder="1" applyAlignment="1">
      <alignment horizontal="right" wrapText="1"/>
    </xf>
    <xf numFmtId="0" fontId="16" fillId="4" borderId="14" xfId="0" applyFont="1" applyFill="1" applyBorder="1" applyAlignment="1">
      <alignment horizontal="right"/>
    </xf>
    <xf numFmtId="0" fontId="16" fillId="4" borderId="12" xfId="0" applyFont="1" applyFill="1" applyBorder="1" applyAlignment="1">
      <alignment horizontal="right"/>
    </xf>
    <xf numFmtId="3" fontId="16" fillId="0" borderId="7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3" fontId="30" fillId="0" borderId="50" xfId="0" applyNumberFormat="1" applyFont="1" applyFill="1" applyBorder="1" applyAlignment="1" applyProtection="1">
      <alignment horizontal="right" wrapText="1" indent="1"/>
    </xf>
    <xf numFmtId="3" fontId="30" fillId="0" borderId="0" xfId="0" applyNumberFormat="1" applyFont="1" applyFill="1" applyBorder="1" applyAlignment="1" applyProtection="1">
      <alignment horizontal="right" wrapText="1" indent="1"/>
    </xf>
    <xf numFmtId="3" fontId="30" fillId="0" borderId="4" xfId="0" applyNumberFormat="1" applyFont="1" applyFill="1" applyBorder="1" applyAlignment="1" applyProtection="1">
      <alignment horizontal="right" wrapText="1" indent="1"/>
    </xf>
    <xf numFmtId="3" fontId="30" fillId="0" borderId="2" xfId="0" applyNumberFormat="1" applyFont="1" applyFill="1" applyBorder="1" applyAlignment="1" applyProtection="1">
      <alignment horizontal="right" wrapText="1" indent="1"/>
    </xf>
    <xf numFmtId="3" fontId="30" fillId="0" borderId="1" xfId="0" applyNumberFormat="1" applyFont="1" applyFill="1" applyBorder="1" applyAlignment="1" applyProtection="1">
      <alignment horizontal="right" wrapText="1" indent="4"/>
    </xf>
    <xf numFmtId="3" fontId="7" fillId="2" borderId="11" xfId="0" applyNumberFormat="1" applyFont="1" applyFill="1" applyBorder="1" applyAlignment="1" applyProtection="1">
      <alignment horizontal="center"/>
      <protection locked="0"/>
    </xf>
    <xf numFmtId="3" fontId="7" fillId="0" borderId="4" xfId="0" applyNumberFormat="1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 applyProtection="1">
      <alignment horizontal="center"/>
      <protection locked="0"/>
    </xf>
    <xf numFmtId="3" fontId="7" fillId="0" borderId="4" xfId="0" applyNumberFormat="1" applyFont="1" applyFill="1" applyBorder="1" applyAlignment="1" applyProtection="1">
      <alignment horizontal="center"/>
      <protection locked="0"/>
    </xf>
    <xf numFmtId="3" fontId="7" fillId="0" borderId="6" xfId="0" applyNumberFormat="1" applyFont="1" applyBorder="1" applyAlignment="1" applyProtection="1">
      <alignment horizontal="center"/>
      <protection locked="0"/>
    </xf>
    <xf numFmtId="3" fontId="7" fillId="8" borderId="4" xfId="0" applyNumberFormat="1" applyFont="1" applyFill="1" applyBorder="1" applyAlignment="1" applyProtection="1">
      <alignment horizontal="center"/>
      <protection locked="0"/>
    </xf>
    <xf numFmtId="3" fontId="7" fillId="0" borderId="6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Fill="1" applyBorder="1" applyAlignment="1" applyProtection="1">
      <alignment horizontal="center"/>
      <protection locked="0"/>
    </xf>
    <xf numFmtId="3" fontId="7" fillId="0" borderId="12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right" indent="1"/>
    </xf>
    <xf numFmtId="3" fontId="9" fillId="0" borderId="0" xfId="0" applyNumberFormat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 indent="4"/>
    </xf>
    <xf numFmtId="3" fontId="4" fillId="0" borderId="12" xfId="1" applyNumberFormat="1" applyFont="1" applyFill="1" applyBorder="1"/>
    <xf numFmtId="3" fontId="16" fillId="0" borderId="0" xfId="1" applyNumberFormat="1" applyFont="1" applyFill="1" applyBorder="1"/>
    <xf numFmtId="3" fontId="15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horizontal="right"/>
    </xf>
    <xf numFmtId="3" fontId="16" fillId="2" borderId="35" xfId="1" applyNumberFormat="1" applyFont="1" applyFill="1" applyBorder="1" applyAlignment="1">
      <alignment horizontal="right"/>
    </xf>
    <xf numFmtId="3" fontId="4" fillId="0" borderId="0" xfId="1" applyNumberFormat="1" applyFont="1" applyBorder="1"/>
    <xf numFmtId="3" fontId="4" fillId="0" borderId="7" xfId="1" applyNumberFormat="1" applyFont="1" applyBorder="1"/>
    <xf numFmtId="3" fontId="16" fillId="0" borderId="0" xfId="0" applyNumberFormat="1" applyFont="1" applyBorder="1" applyAlignment="1"/>
    <xf numFmtId="3" fontId="16" fillId="2" borderId="33" xfId="1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vertical="top"/>
    </xf>
    <xf numFmtId="3" fontId="16" fillId="2" borderId="26" xfId="1" applyNumberFormat="1" applyFont="1" applyFill="1" applyBorder="1" applyAlignment="1">
      <alignment horizontal="right"/>
    </xf>
    <xf numFmtId="3" fontId="16" fillId="2" borderId="16" xfId="1" applyNumberFormat="1" applyFont="1" applyFill="1" applyBorder="1" applyAlignment="1">
      <alignment horizontal="right"/>
    </xf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right"/>
    </xf>
    <xf numFmtId="3" fontId="16" fillId="2" borderId="4" xfId="1" applyNumberFormat="1" applyFont="1" applyFill="1" applyBorder="1" applyAlignment="1">
      <alignment horizontal="right"/>
    </xf>
    <xf numFmtId="3" fontId="16" fillId="4" borderId="26" xfId="1" applyNumberFormat="1" applyFont="1" applyFill="1" applyBorder="1" applyAlignment="1">
      <alignment horizontal="right"/>
    </xf>
    <xf numFmtId="3" fontId="4" fillId="4" borderId="0" xfId="1" applyNumberFormat="1" applyFont="1" applyFill="1" applyBorder="1"/>
    <xf numFmtId="3" fontId="4" fillId="4" borderId="7" xfId="1" applyNumberFormat="1" applyFont="1" applyFill="1" applyBorder="1"/>
    <xf numFmtId="3" fontId="16" fillId="4" borderId="0" xfId="0" applyNumberFormat="1" applyFont="1" applyFill="1" applyBorder="1" applyAlignment="1"/>
    <xf numFmtId="3" fontId="16" fillId="0" borderId="26" xfId="1" applyNumberFormat="1" applyFont="1" applyFill="1" applyBorder="1" applyAlignment="1">
      <alignment horizontal="right"/>
    </xf>
    <xf numFmtId="3" fontId="4" fillId="0" borderId="0" xfId="1" applyNumberFormat="1" applyFont="1" applyFill="1" applyBorder="1"/>
    <xf numFmtId="3" fontId="4" fillId="0" borderId="7" xfId="1" applyNumberFormat="1" applyFont="1" applyFill="1" applyBorder="1"/>
    <xf numFmtId="3" fontId="16" fillId="0" borderId="16" xfId="1" applyNumberFormat="1" applyFont="1" applyFill="1" applyBorder="1" applyAlignment="1">
      <alignment horizontal="right"/>
    </xf>
    <xf numFmtId="3" fontId="4" fillId="13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2" borderId="26" xfId="1" applyNumberFormat="1" applyFont="1" applyFill="1" applyBorder="1"/>
    <xf numFmtId="3" fontId="4" fillId="2" borderId="16" xfId="1" applyNumberFormat="1" applyFont="1" applyFill="1" applyBorder="1" applyAlignment="1">
      <alignment horizontal="right"/>
    </xf>
    <xf numFmtId="3" fontId="3" fillId="0" borderId="7" xfId="0" applyNumberFormat="1" applyFont="1" applyBorder="1"/>
    <xf numFmtId="3" fontId="4" fillId="2" borderId="4" xfId="1" applyNumberFormat="1" applyFont="1" applyFill="1" applyBorder="1" applyAlignment="1">
      <alignment horizontal="right"/>
    </xf>
    <xf numFmtId="3" fontId="3" fillId="0" borderId="12" xfId="0" applyNumberFormat="1" applyFont="1" applyBorder="1"/>
    <xf numFmtId="3" fontId="16" fillId="0" borderId="0" xfId="0" applyNumberFormat="1" applyFont="1" applyFill="1" applyBorder="1" applyAlignment="1"/>
    <xf numFmtId="3" fontId="23" fillId="0" borderId="7" xfId="1" applyNumberFormat="1" applyFont="1" applyBorder="1"/>
    <xf numFmtId="3" fontId="16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/>
    <xf numFmtId="3" fontId="19" fillId="0" borderId="0" xfId="0" applyNumberFormat="1" applyFont="1" applyBorder="1" applyAlignment="1"/>
    <xf numFmtId="3" fontId="19" fillId="0" borderId="0" xfId="0" applyNumberFormat="1" applyFont="1" applyBorder="1" applyAlignment="1">
      <alignment vertical="top"/>
    </xf>
    <xf numFmtId="3" fontId="19" fillId="0" borderId="0" xfId="1" applyNumberFormat="1" applyFont="1" applyBorder="1"/>
    <xf numFmtId="3" fontId="19" fillId="0" borderId="7" xfId="1" applyNumberFormat="1" applyFont="1" applyBorder="1"/>
    <xf numFmtId="3" fontId="19" fillId="4" borderId="7" xfId="0" applyNumberFormat="1" applyFont="1" applyFill="1" applyBorder="1" applyAlignment="1">
      <alignment horizontal="right"/>
    </xf>
    <xf numFmtId="3" fontId="23" fillId="4" borderId="7" xfId="0" applyNumberFormat="1" applyFont="1" applyFill="1" applyBorder="1" applyAlignment="1">
      <alignment horizontal="right"/>
    </xf>
    <xf numFmtId="3" fontId="16" fillId="12" borderId="0" xfId="0" applyNumberFormat="1" applyFont="1" applyFill="1" applyBorder="1" applyAlignment="1">
      <alignment vertical="top"/>
    </xf>
    <xf numFmtId="3" fontId="16" fillId="0" borderId="0" xfId="0" applyNumberFormat="1" applyFont="1"/>
    <xf numFmtId="3" fontId="16" fillId="12" borderId="0" xfId="0" applyNumberFormat="1" applyFont="1" applyFill="1" applyBorder="1" applyAlignment="1">
      <alignment horizontal="right" vertical="top"/>
    </xf>
    <xf numFmtId="0" fontId="16" fillId="14" borderId="0" xfId="0" applyFont="1" applyFill="1" applyBorder="1" applyAlignment="1">
      <alignment horizontal="centerContinuous" vertical="center" wrapText="1"/>
    </xf>
    <xf numFmtId="3" fontId="7" fillId="0" borderId="1" xfId="0" applyNumberFormat="1" applyFont="1" applyFill="1" applyBorder="1" applyAlignment="1" applyProtection="1">
      <alignment horizontal="right" indent="4"/>
      <protection locked="0"/>
    </xf>
    <xf numFmtId="3" fontId="7" fillId="0" borderId="2" xfId="0" applyNumberFormat="1" applyFont="1" applyFill="1" applyBorder="1" applyAlignment="1" applyProtection="1">
      <alignment horizontal="right" indent="1"/>
      <protection locked="0"/>
    </xf>
    <xf numFmtId="3" fontId="7" fillId="0" borderId="0" xfId="0" applyNumberFormat="1" applyFont="1" applyFill="1" applyBorder="1" applyAlignment="1" applyProtection="1">
      <alignment horizontal="right" indent="1"/>
      <protection locked="0"/>
    </xf>
    <xf numFmtId="3" fontId="7" fillId="0" borderId="4" xfId="0" applyNumberFormat="1" applyFont="1" applyFill="1" applyBorder="1" applyAlignment="1" applyProtection="1">
      <alignment horizontal="right" indent="1"/>
      <protection locked="0"/>
    </xf>
    <xf numFmtId="3" fontId="11" fillId="0" borderId="0" xfId="0" applyNumberFormat="1" applyFont="1" applyFill="1" applyBorder="1" applyAlignment="1" applyProtection="1">
      <alignment horizontal="right" inden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3" fontId="16" fillId="0" borderId="0" xfId="1" applyNumberFormat="1" applyFont="1" applyFill="1" applyBorder="1" applyAlignment="1">
      <alignment horizontal="right"/>
    </xf>
    <xf numFmtId="0" fontId="16" fillId="4" borderId="12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 vertical="top"/>
    </xf>
    <xf numFmtId="0" fontId="33" fillId="17" borderId="7" xfId="0" applyFont="1" applyFill="1" applyBorder="1" applyAlignment="1" applyProtection="1">
      <alignment horizontal="center" vertical="center"/>
    </xf>
    <xf numFmtId="0" fontId="11" fillId="0" borderId="36" xfId="3" applyFont="1" applyBorder="1"/>
    <xf numFmtId="0" fontId="26" fillId="0" borderId="47" xfId="3" applyFont="1" applyBorder="1"/>
    <xf numFmtId="0" fontId="7" fillId="4" borderId="34" xfId="0" applyFont="1" applyFill="1" applyBorder="1" applyAlignment="1">
      <alignment horizontal="centerContinuous" vertical="top"/>
    </xf>
    <xf numFmtId="0" fontId="7" fillId="0" borderId="0" xfId="0" applyFont="1" applyBorder="1" applyAlignment="1">
      <alignment horizontal="centerContinuous" vertical="top" wrapText="1"/>
    </xf>
    <xf numFmtId="0" fontId="20" fillId="0" borderId="0" xfId="0" applyFont="1" applyBorder="1" applyAlignment="1">
      <alignment horizontal="centerContinuous" vertical="center" wrapText="1"/>
    </xf>
    <xf numFmtId="0" fontId="7" fillId="4" borderId="15" xfId="0" applyFont="1" applyFill="1" applyBorder="1" applyAlignment="1">
      <alignment horizontal="centerContinuous"/>
    </xf>
    <xf numFmtId="0" fontId="26" fillId="0" borderId="24" xfId="3" applyFont="1" applyBorder="1"/>
    <xf numFmtId="0" fontId="26" fillId="0" borderId="60" xfId="3" applyFont="1" applyBorder="1"/>
    <xf numFmtId="0" fontId="7" fillId="0" borderId="0" xfId="0" applyFont="1" applyBorder="1" applyAlignment="1">
      <alignment vertical="top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2" borderId="4" xfId="0" applyNumberFormat="1" applyFont="1" applyFill="1" applyBorder="1" applyAlignment="1" applyProtection="1">
      <alignment horizontal="center"/>
      <protection locked="0"/>
    </xf>
    <xf numFmtId="3" fontId="4" fillId="2" borderId="6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4"/>
    </xf>
    <xf numFmtId="3" fontId="7" fillId="0" borderId="0" xfId="0" applyNumberFormat="1" applyFont="1"/>
    <xf numFmtId="3" fontId="7" fillId="0" borderId="2" xfId="0" applyNumberFormat="1" applyFont="1" applyBorder="1" applyAlignment="1">
      <alignment horizontal="right" indent="1"/>
    </xf>
    <xf numFmtId="3" fontId="7" fillId="0" borderId="1" xfId="0" applyNumberFormat="1" applyFont="1" applyBorder="1" applyAlignment="1">
      <alignment horizontal="right" indent="4"/>
    </xf>
    <xf numFmtId="3" fontId="9" fillId="0" borderId="0" xfId="0" applyNumberFormat="1" applyFont="1" applyBorder="1"/>
    <xf numFmtId="3" fontId="9" fillId="0" borderId="4" xfId="0" applyNumberFormat="1" applyFont="1" applyBorder="1" applyAlignment="1">
      <alignment horizontal="right" indent="1"/>
    </xf>
    <xf numFmtId="3" fontId="9" fillId="0" borderId="2" xfId="0" applyNumberFormat="1" applyFont="1" applyBorder="1" applyAlignment="1">
      <alignment horizontal="right" indent="1"/>
    </xf>
    <xf numFmtId="3" fontId="9" fillId="0" borderId="1" xfId="0" applyNumberFormat="1" applyFont="1" applyBorder="1" applyAlignment="1">
      <alignment horizontal="right" indent="4"/>
    </xf>
    <xf numFmtId="3" fontId="4" fillId="0" borderId="4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 indent="1"/>
    </xf>
    <xf numFmtId="3" fontId="7" fillId="2" borderId="4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0" fontId="7" fillId="0" borderId="0" xfId="0" applyFont="1" applyFill="1"/>
    <xf numFmtId="3" fontId="7" fillId="0" borderId="26" xfId="0" applyNumberFormat="1" applyFont="1" applyBorder="1" applyAlignment="1" applyProtection="1">
      <alignment horizontal="center"/>
      <protection locked="0"/>
    </xf>
    <xf numFmtId="0" fontId="7" fillId="0" borderId="2" xfId="0" applyFont="1" applyBorder="1"/>
    <xf numFmtId="3" fontId="7" fillId="15" borderId="0" xfId="0" applyNumberFormat="1" applyFont="1" applyFill="1" applyBorder="1"/>
    <xf numFmtId="3" fontId="7" fillId="15" borderId="0" xfId="0" applyNumberFormat="1" applyFont="1" applyFill="1" applyBorder="1" applyAlignment="1">
      <alignment horizontal="right" indent="1"/>
    </xf>
    <xf numFmtId="3" fontId="7" fillId="15" borderId="4" xfId="0" applyNumberFormat="1" applyFont="1" applyFill="1" applyBorder="1" applyAlignment="1">
      <alignment horizontal="right" indent="1"/>
    </xf>
    <xf numFmtId="3" fontId="7" fillId="15" borderId="2" xfId="0" applyNumberFormat="1" applyFont="1" applyFill="1" applyBorder="1" applyAlignment="1">
      <alignment horizontal="right" indent="1"/>
    </xf>
    <xf numFmtId="3" fontId="7" fillId="15" borderId="1" xfId="0" applyNumberFormat="1" applyFont="1" applyFill="1" applyBorder="1" applyAlignment="1">
      <alignment horizontal="right" indent="4"/>
    </xf>
    <xf numFmtId="0" fontId="7" fillId="15" borderId="0" xfId="0" applyFont="1" applyFill="1"/>
    <xf numFmtId="0" fontId="9" fillId="10" borderId="25" xfId="0" applyFont="1" applyFill="1" applyBorder="1" applyAlignment="1">
      <alignment horizontal="center" vertical="top"/>
    </xf>
    <xf numFmtId="0" fontId="7" fillId="4" borderId="11" xfId="0" applyNumberFormat="1" applyFont="1" applyFill="1" applyBorder="1" applyAlignment="1" applyProtection="1">
      <alignment horizontal="center" wrapText="1"/>
      <protection locked="0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8" borderId="1" xfId="0" applyNumberFormat="1" applyFont="1" applyFill="1" applyBorder="1" applyAlignment="1" applyProtection="1">
      <alignment horizontal="center"/>
      <protection locked="0"/>
    </xf>
    <xf numFmtId="0" fontId="7" fillId="9" borderId="1" xfId="0" applyNumberFormat="1" applyFont="1" applyFill="1" applyBorder="1" applyAlignment="1" applyProtection="1">
      <alignment horizontal="center"/>
      <protection locked="0"/>
    </xf>
    <xf numFmtId="0" fontId="7" fillId="0" borderId="1" xfId="1" applyNumberFormat="1" applyFont="1" applyBorder="1" applyAlignment="1" applyProtection="1">
      <alignment horizontal="center"/>
      <protection locked="0"/>
    </xf>
    <xf numFmtId="0" fontId="7" fillId="0" borderId="35" xfId="0" applyNumberFormat="1" applyFont="1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33" xfId="0" applyNumberFormat="1" applyFont="1" applyFill="1" applyBorder="1" applyAlignment="1">
      <alignment horizontal="center"/>
    </xf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21" fillId="15" borderId="0" xfId="0" applyNumberFormat="1" applyFont="1" applyFill="1" applyBorder="1"/>
    <xf numFmtId="0" fontId="4" fillId="0" borderId="0" xfId="0" applyNumberFormat="1" applyFont="1"/>
    <xf numFmtId="0" fontId="0" fillId="0" borderId="0" xfId="0" applyNumberFormat="1"/>
    <xf numFmtId="0" fontId="0" fillId="0" borderId="0" xfId="0" applyBorder="1" applyAlignment="1">
      <alignment horizontal="center"/>
    </xf>
    <xf numFmtId="3" fontId="1" fillId="0" borderId="0" xfId="0" applyNumberFormat="1" applyFont="1"/>
    <xf numFmtId="3" fontId="9" fillId="0" borderId="0" xfId="0" applyNumberFormat="1" applyFont="1" applyFill="1" applyBorder="1"/>
    <xf numFmtId="0" fontId="9" fillId="0" borderId="0" xfId="0" applyFont="1" applyFill="1" applyBorder="1"/>
    <xf numFmtId="3" fontId="3" fillId="0" borderId="0" xfId="0" applyNumberFormat="1" applyFont="1" applyBorder="1"/>
    <xf numFmtId="0" fontId="15" fillId="10" borderId="54" xfId="0" applyFont="1" applyFill="1" applyBorder="1" applyAlignment="1">
      <alignment horizontal="right"/>
    </xf>
    <xf numFmtId="0" fontId="16" fillId="4" borderId="61" xfId="0" applyFont="1" applyFill="1" applyBorder="1" applyAlignment="1">
      <alignment horizontal="right"/>
    </xf>
    <xf numFmtId="0" fontId="16" fillId="4" borderId="62" xfId="0" applyFont="1" applyFill="1" applyBorder="1" applyAlignment="1">
      <alignment horizontal="right"/>
    </xf>
    <xf numFmtId="0" fontId="16" fillId="4" borderId="63" xfId="0" applyFont="1" applyFill="1" applyBorder="1" applyAlignment="1">
      <alignment horizontal="right"/>
    </xf>
    <xf numFmtId="3" fontId="16" fillId="0" borderId="64" xfId="0" applyNumberFormat="1" applyFont="1" applyFill="1" applyBorder="1" applyAlignment="1">
      <alignment horizontal="right"/>
    </xf>
    <xf numFmtId="3" fontId="16" fillId="0" borderId="65" xfId="0" applyNumberFormat="1" applyFont="1" applyFill="1" applyBorder="1" applyAlignment="1">
      <alignment horizontal="right"/>
    </xf>
    <xf numFmtId="3" fontId="16" fillId="0" borderId="66" xfId="0" applyNumberFormat="1" applyFont="1" applyFill="1" applyBorder="1" applyAlignment="1">
      <alignment horizontal="right"/>
    </xf>
    <xf numFmtId="3" fontId="32" fillId="0" borderId="67" xfId="0" applyNumberFormat="1" applyFont="1" applyFill="1" applyBorder="1" applyAlignment="1" applyProtection="1">
      <alignment horizontal="right" wrapText="1"/>
    </xf>
    <xf numFmtId="3" fontId="32" fillId="0" borderId="68" xfId="0" applyNumberFormat="1" applyFont="1" applyFill="1" applyBorder="1" applyAlignment="1" applyProtection="1">
      <alignment horizontal="right" wrapText="1"/>
    </xf>
    <xf numFmtId="3" fontId="16" fillId="0" borderId="66" xfId="1" applyNumberFormat="1" applyFont="1" applyFill="1" applyBorder="1" applyAlignment="1">
      <alignment horizontal="right"/>
    </xf>
    <xf numFmtId="3" fontId="32" fillId="0" borderId="69" xfId="0" applyNumberFormat="1" applyFont="1" applyFill="1" applyBorder="1" applyAlignment="1" applyProtection="1">
      <alignment horizontal="right" wrapText="1"/>
    </xf>
    <xf numFmtId="3" fontId="16" fillId="4" borderId="70" xfId="0" applyNumberFormat="1" applyFont="1" applyFill="1" applyBorder="1" applyAlignment="1">
      <alignment horizontal="right"/>
    </xf>
    <xf numFmtId="0" fontId="32" fillId="0" borderId="68" xfId="0" applyNumberFormat="1" applyFont="1" applyFill="1" applyBorder="1" applyAlignment="1" applyProtection="1">
      <alignment horizontal="right" wrapText="1"/>
    </xf>
    <xf numFmtId="0" fontId="32" fillId="0" borderId="69" xfId="0" applyNumberFormat="1" applyFont="1" applyFill="1" applyBorder="1" applyAlignment="1" applyProtection="1">
      <alignment horizontal="right" wrapText="1"/>
    </xf>
    <xf numFmtId="3" fontId="16" fillId="4" borderId="72" xfId="0" applyNumberFormat="1" applyFont="1" applyFill="1" applyBorder="1" applyAlignment="1">
      <alignment horizontal="right"/>
    </xf>
    <xf numFmtId="3" fontId="15" fillId="0" borderId="75" xfId="0" applyNumberFormat="1" applyFont="1" applyFill="1" applyBorder="1" applyAlignment="1">
      <alignment horizontal="right"/>
    </xf>
    <xf numFmtId="3" fontId="15" fillId="0" borderId="65" xfId="0" applyNumberFormat="1" applyFont="1" applyFill="1" applyBorder="1" applyAlignment="1">
      <alignment horizontal="right"/>
    </xf>
    <xf numFmtId="3" fontId="32" fillId="0" borderId="77" xfId="0" applyNumberFormat="1" applyFont="1" applyFill="1" applyBorder="1" applyAlignment="1" applyProtection="1">
      <alignment horizontal="right" wrapText="1"/>
    </xf>
    <xf numFmtId="3" fontId="32" fillId="0" borderId="78" xfId="0" applyNumberFormat="1" applyFont="1" applyFill="1" applyBorder="1" applyAlignment="1" applyProtection="1">
      <alignment horizontal="right" wrapText="1"/>
    </xf>
    <xf numFmtId="3" fontId="16" fillId="0" borderId="79" xfId="1" applyNumberFormat="1" applyFont="1" applyFill="1" applyBorder="1" applyAlignment="1">
      <alignment horizontal="right"/>
    </xf>
    <xf numFmtId="3" fontId="16" fillId="4" borderId="80" xfId="0" applyNumberFormat="1" applyFont="1" applyFill="1" applyBorder="1" applyAlignment="1">
      <alignment horizontal="right"/>
    </xf>
    <xf numFmtId="3" fontId="32" fillId="0" borderId="81" xfId="0" applyNumberFormat="1" applyFont="1" applyFill="1" applyBorder="1" applyAlignment="1" applyProtection="1">
      <alignment horizontal="right" wrapText="1"/>
    </xf>
    <xf numFmtId="3" fontId="16" fillId="0" borderId="82" xfId="1" applyNumberFormat="1" applyFont="1" applyFill="1" applyBorder="1" applyAlignment="1">
      <alignment horizontal="right"/>
    </xf>
    <xf numFmtId="3" fontId="16" fillId="4" borderId="83" xfId="0" applyNumberFormat="1" applyFont="1" applyFill="1" applyBorder="1" applyAlignment="1">
      <alignment horizontal="right"/>
    </xf>
    <xf numFmtId="3" fontId="32" fillId="0" borderId="84" xfId="0" applyNumberFormat="1" applyFont="1" applyFill="1" applyBorder="1" applyAlignment="1" applyProtection="1">
      <alignment horizontal="right" wrapText="1"/>
    </xf>
    <xf numFmtId="3" fontId="16" fillId="4" borderId="85" xfId="0" applyNumberFormat="1" applyFont="1" applyFill="1" applyBorder="1" applyAlignment="1">
      <alignment horizontal="right"/>
    </xf>
    <xf numFmtId="3" fontId="16" fillId="4" borderId="86" xfId="0" applyNumberFormat="1" applyFont="1" applyFill="1" applyBorder="1" applyAlignment="1">
      <alignment horizontal="right"/>
    </xf>
    <xf numFmtId="0" fontId="32" fillId="0" borderId="84" xfId="0" applyNumberFormat="1" applyFont="1" applyFill="1" applyBorder="1" applyAlignment="1" applyProtection="1">
      <alignment horizontal="right" wrapText="1"/>
    </xf>
    <xf numFmtId="0" fontId="32" fillId="0" borderId="81" xfId="0" applyNumberFormat="1" applyFont="1" applyFill="1" applyBorder="1" applyAlignment="1" applyProtection="1">
      <alignment horizontal="right" wrapText="1"/>
    </xf>
    <xf numFmtId="0" fontId="32" fillId="0" borderId="78" xfId="0" applyNumberFormat="1" applyFont="1" applyFill="1" applyBorder="1" applyAlignment="1" applyProtection="1">
      <alignment horizontal="right" wrapText="1"/>
    </xf>
    <xf numFmtId="0" fontId="32" fillId="0" borderId="77" xfId="0" applyNumberFormat="1" applyFont="1" applyFill="1" applyBorder="1" applyAlignment="1" applyProtection="1">
      <alignment horizontal="right" wrapText="1"/>
    </xf>
    <xf numFmtId="3" fontId="16" fillId="0" borderId="87" xfId="0" applyNumberFormat="1" applyFont="1" applyBorder="1" applyAlignment="1">
      <alignment horizontal="right"/>
    </xf>
    <xf numFmtId="3" fontId="16" fillId="0" borderId="88" xfId="0" applyNumberFormat="1" applyFont="1" applyBorder="1" applyAlignment="1">
      <alignment horizontal="right"/>
    </xf>
    <xf numFmtId="3" fontId="16" fillId="0" borderId="87" xfId="0" applyNumberFormat="1" applyFont="1" applyFill="1" applyBorder="1" applyAlignment="1">
      <alignment horizontal="right"/>
    </xf>
    <xf numFmtId="3" fontId="16" fillId="0" borderId="88" xfId="0" applyNumberFormat="1" applyFont="1" applyFill="1" applyBorder="1" applyAlignment="1">
      <alignment horizontal="right"/>
    </xf>
    <xf numFmtId="3" fontId="32" fillId="0" borderId="87" xfId="0" applyNumberFormat="1" applyFont="1" applyFill="1" applyBorder="1" applyAlignment="1" applyProtection="1">
      <alignment horizontal="right" wrapText="1"/>
    </xf>
    <xf numFmtId="3" fontId="32" fillId="0" borderId="88" xfId="0" applyNumberFormat="1" applyFont="1" applyFill="1" applyBorder="1" applyAlignment="1" applyProtection="1">
      <alignment horizontal="right" wrapText="1"/>
    </xf>
    <xf numFmtId="3" fontId="16" fillId="16" borderId="85" xfId="0" applyNumberFormat="1" applyFont="1" applyFill="1" applyBorder="1" applyAlignment="1">
      <alignment horizontal="center"/>
    </xf>
    <xf numFmtId="3" fontId="16" fillId="16" borderId="86" xfId="0" applyNumberFormat="1" applyFont="1" applyFill="1" applyBorder="1" applyAlignment="1">
      <alignment horizontal="center" vertical="top"/>
    </xf>
    <xf numFmtId="3" fontId="16" fillId="6" borderId="73" xfId="0" applyNumberFormat="1" applyFont="1" applyFill="1" applyBorder="1" applyAlignment="1">
      <alignment horizontal="right"/>
    </xf>
    <xf numFmtId="3" fontId="16" fillId="6" borderId="74" xfId="1" applyNumberFormat="1" applyFont="1" applyFill="1" applyBorder="1" applyAlignment="1">
      <alignment horizontal="right"/>
    </xf>
    <xf numFmtId="3" fontId="16" fillId="6" borderId="65" xfId="0" applyNumberFormat="1" applyFont="1" applyFill="1" applyBorder="1" applyAlignment="1">
      <alignment horizontal="right"/>
    </xf>
    <xf numFmtId="3" fontId="16" fillId="6" borderId="66" xfId="1" applyNumberFormat="1" applyFont="1" applyFill="1" applyBorder="1" applyAlignment="1">
      <alignment horizontal="right"/>
    </xf>
    <xf numFmtId="0" fontId="7" fillId="0" borderId="12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3" fontId="7" fillId="0" borderId="26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Protection="1"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27" fillId="0" borderId="0" xfId="0" applyFont="1" applyBorder="1"/>
    <xf numFmtId="0" fontId="9" fillId="0" borderId="2" xfId="0" applyFont="1" applyFill="1" applyBorder="1" applyAlignment="1" applyProtection="1">
      <alignment horizontal="left" vertical="top"/>
      <protection locked="0"/>
    </xf>
    <xf numFmtId="3" fontId="27" fillId="0" borderId="0" xfId="0" applyNumberFormat="1" applyFont="1" applyFill="1" applyBorder="1"/>
    <xf numFmtId="3" fontId="27" fillId="0" borderId="0" xfId="0" applyNumberFormat="1" applyFont="1" applyBorder="1"/>
    <xf numFmtId="164" fontId="7" fillId="0" borderId="2" xfId="1" applyNumberFormat="1" applyFont="1" applyBorder="1" applyAlignment="1" applyProtection="1">
      <alignment horizontal="left" vertical="top"/>
      <protection locked="0"/>
    </xf>
    <xf numFmtId="164" fontId="7" fillId="0" borderId="2" xfId="1" applyNumberFormat="1" applyFont="1" applyFill="1" applyBorder="1" applyAlignment="1" applyProtection="1">
      <alignment horizontal="left" vertical="top"/>
      <protection locked="0"/>
    </xf>
    <xf numFmtId="164" fontId="10" fillId="0" borderId="2" xfId="1" applyNumberFormat="1" applyFont="1" applyBorder="1" applyAlignment="1" applyProtection="1">
      <alignment horizontal="left" vertical="top"/>
      <protection locked="0"/>
    </xf>
    <xf numFmtId="164" fontId="7" fillId="0" borderId="2" xfId="1" applyNumberFormat="1" applyFont="1" applyBorder="1" applyAlignment="1" applyProtection="1">
      <alignment vertical="top"/>
      <protection locked="0"/>
    </xf>
    <xf numFmtId="3" fontId="16" fillId="6" borderId="64" xfId="0" applyNumberFormat="1" applyFont="1" applyFill="1" applyBorder="1" applyAlignment="1">
      <alignment horizontal="right"/>
    </xf>
    <xf numFmtId="3" fontId="16" fillId="6" borderId="75" xfId="0" applyNumberFormat="1" applyFont="1" applyFill="1" applyBorder="1" applyAlignment="1">
      <alignment horizontal="right"/>
    </xf>
    <xf numFmtId="3" fontId="16" fillId="6" borderId="76" xfId="0" applyNumberFormat="1" applyFont="1" applyFill="1" applyBorder="1" applyAlignment="1">
      <alignment horizontal="right"/>
    </xf>
    <xf numFmtId="3" fontId="16" fillId="0" borderId="89" xfId="1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 indent="2"/>
    </xf>
    <xf numFmtId="3" fontId="1" fillId="0" borderId="0" xfId="0" applyNumberFormat="1" applyFont="1" applyAlignment="1">
      <alignment horizontal="right" indent="2"/>
    </xf>
    <xf numFmtId="3" fontId="9" fillId="0" borderId="0" xfId="0" applyNumberFormat="1" applyFont="1" applyBorder="1" applyAlignment="1">
      <alignment horizontal="right" indent="2"/>
    </xf>
    <xf numFmtId="3" fontId="9" fillId="0" borderId="4" xfId="0" applyNumberFormat="1" applyFont="1" applyBorder="1" applyAlignment="1">
      <alignment horizontal="right" indent="2"/>
    </xf>
    <xf numFmtId="3" fontId="7" fillId="0" borderId="4" xfId="0" applyNumberFormat="1" applyFont="1" applyBorder="1" applyAlignment="1">
      <alignment horizontal="right" indent="2"/>
    </xf>
    <xf numFmtId="3" fontId="7" fillId="0" borderId="2" xfId="0" applyNumberFormat="1" applyFont="1" applyBorder="1" applyAlignment="1">
      <alignment horizontal="right" indent="2"/>
    </xf>
    <xf numFmtId="3" fontId="1" fillId="0" borderId="4" xfId="0" applyNumberFormat="1" applyFont="1" applyBorder="1" applyAlignment="1">
      <alignment horizontal="right" indent="2"/>
    </xf>
    <xf numFmtId="3" fontId="1" fillId="0" borderId="2" xfId="0" applyNumberFormat="1" applyFont="1" applyBorder="1" applyAlignment="1">
      <alignment horizontal="right" indent="2"/>
    </xf>
    <xf numFmtId="3" fontId="1" fillId="0" borderId="0" xfId="0" applyNumberFormat="1" applyFont="1" applyBorder="1" applyAlignment="1">
      <alignment horizontal="right" indent="2"/>
    </xf>
    <xf numFmtId="3" fontId="1" fillId="0" borderId="1" xfId="0" applyNumberFormat="1" applyFont="1" applyBorder="1" applyAlignment="1">
      <alignment horizontal="right" indent="4"/>
    </xf>
    <xf numFmtId="3" fontId="9" fillId="0" borderId="2" xfId="0" applyNumberFormat="1" applyFont="1" applyBorder="1" applyAlignment="1">
      <alignment horizontal="right" indent="2"/>
    </xf>
    <xf numFmtId="3" fontId="28" fillId="0" borderId="4" xfId="0" applyNumberFormat="1" applyFont="1" applyBorder="1" applyAlignment="1" applyProtection="1">
      <alignment horizontal="center"/>
      <protection locked="0"/>
    </xf>
    <xf numFmtId="3" fontId="28" fillId="0" borderId="4" xfId="0" applyNumberFormat="1" applyFont="1" applyFill="1" applyBorder="1" applyAlignment="1" applyProtection="1">
      <alignment horizontal="center"/>
      <protection locked="0"/>
    </xf>
    <xf numFmtId="3" fontId="7" fillId="18" borderId="4" xfId="0" applyNumberFormat="1" applyFont="1" applyFill="1" applyBorder="1" applyAlignment="1" applyProtection="1">
      <alignment horizontal="center"/>
      <protection locked="0"/>
    </xf>
    <xf numFmtId="0" fontId="1" fillId="14" borderId="0" xfId="0" applyFont="1" applyFill="1" applyBorder="1" applyAlignment="1">
      <alignment horizontal="centerContinuous" vertical="center" wrapText="1"/>
    </xf>
    <xf numFmtId="3" fontId="16" fillId="4" borderId="87" xfId="0" applyNumberFormat="1" applyFont="1" applyFill="1" applyBorder="1" applyAlignment="1">
      <alignment horizontal="right"/>
    </xf>
    <xf numFmtId="3" fontId="16" fillId="4" borderId="88" xfId="0" applyNumberFormat="1" applyFont="1" applyFill="1" applyBorder="1" applyAlignment="1">
      <alignment horizontal="right"/>
    </xf>
    <xf numFmtId="0" fontId="16" fillId="4" borderId="62" xfId="0" applyFont="1" applyFill="1" applyBorder="1" applyAlignment="1">
      <alignment horizontal="center" vertical="top"/>
    </xf>
    <xf numFmtId="3" fontId="16" fillId="4" borderId="90" xfId="0" applyNumberFormat="1" applyFont="1" applyFill="1" applyBorder="1" applyAlignment="1">
      <alignment horizontal="right"/>
    </xf>
    <xf numFmtId="3" fontId="16" fillId="4" borderId="91" xfId="0" applyNumberFormat="1" applyFont="1" applyFill="1" applyBorder="1" applyAlignment="1">
      <alignment horizontal="right"/>
    </xf>
    <xf numFmtId="3" fontId="26" fillId="4" borderId="85" xfId="3" applyNumberFormat="1" applyFont="1" applyFill="1" applyBorder="1"/>
    <xf numFmtId="3" fontId="26" fillId="4" borderId="86" xfId="3" applyNumberFormat="1" applyFont="1" applyFill="1" applyBorder="1"/>
    <xf numFmtId="0" fontId="32" fillId="0" borderId="71" xfId="0" applyNumberFormat="1" applyFont="1" applyFill="1" applyBorder="1" applyAlignment="1" applyProtection="1">
      <alignment horizontal="right" wrapText="1"/>
    </xf>
    <xf numFmtId="0" fontId="32" fillId="0" borderId="87" xfId="0" applyNumberFormat="1" applyFont="1" applyFill="1" applyBorder="1" applyAlignment="1" applyProtection="1">
      <alignment horizontal="right" wrapText="1"/>
    </xf>
    <xf numFmtId="3" fontId="7" fillId="0" borderId="2" xfId="0" applyNumberFormat="1" applyFont="1" applyBorder="1" applyAlignment="1">
      <alignment horizontal="right" indent="4"/>
    </xf>
    <xf numFmtId="3" fontId="1" fillId="0" borderId="2" xfId="0" applyNumberFormat="1" applyFont="1" applyBorder="1" applyAlignment="1">
      <alignment horizontal="right" indent="4"/>
    </xf>
    <xf numFmtId="3" fontId="9" fillId="0" borderId="2" xfId="0" applyNumberFormat="1" applyFont="1" applyBorder="1" applyAlignment="1">
      <alignment horizontal="right" indent="4"/>
    </xf>
    <xf numFmtId="0" fontId="11" fillId="0" borderId="49" xfId="3" applyFont="1" applyBorder="1"/>
    <xf numFmtId="3" fontId="16" fillId="0" borderId="0" xfId="0" applyNumberFormat="1" applyFont="1" applyAlignment="1">
      <alignment horizontal="right" shrinkToFit="1"/>
    </xf>
    <xf numFmtId="0" fontId="35" fillId="18" borderId="0" xfId="0" applyFont="1" applyFill="1" applyBorder="1"/>
    <xf numFmtId="3" fontId="16" fillId="0" borderId="0" xfId="1" applyNumberFormat="1" applyFont="1" applyFill="1" applyBorder="1" applyAlignment="1">
      <alignment horizontal="right" shrinkToFit="1"/>
    </xf>
    <xf numFmtId="3" fontId="36" fillId="0" borderId="0" xfId="1" applyNumberFormat="1" applyFont="1" applyBorder="1"/>
    <xf numFmtId="3" fontId="16" fillId="0" borderId="85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Alignment="1">
      <alignment wrapText="1"/>
    </xf>
    <xf numFmtId="0" fontId="7" fillId="0" borderId="1" xfId="0" applyNumberFormat="1" applyFont="1" applyFill="1" applyBorder="1" applyAlignment="1" applyProtection="1">
      <alignment horizontal="center" wrapText="1"/>
      <protection locked="0"/>
    </xf>
    <xf numFmtId="3" fontId="7" fillId="0" borderId="4" xfId="0" applyNumberFormat="1" applyFont="1" applyFill="1" applyBorder="1" applyAlignment="1" applyProtection="1">
      <alignment horizontal="center" wrapText="1"/>
      <protection locked="0"/>
    </xf>
    <xf numFmtId="3" fontId="7" fillId="0" borderId="2" xfId="1" applyNumberFormat="1" applyFont="1" applyFill="1" applyBorder="1" applyAlignment="1" applyProtection="1">
      <alignment horizontal="right" wrapText="1"/>
      <protection locked="0"/>
    </xf>
    <xf numFmtId="3" fontId="7" fillId="0" borderId="0" xfId="1" applyNumberFormat="1" applyFont="1" applyFill="1" applyBorder="1" applyAlignment="1" applyProtection="1">
      <alignment horizontal="right" wrapText="1"/>
      <protection locked="0"/>
    </xf>
    <xf numFmtId="3" fontId="7" fillId="0" borderId="4" xfId="1" applyNumberFormat="1" applyFont="1" applyFill="1" applyBorder="1" applyAlignment="1" applyProtection="1">
      <alignment horizontal="right" wrapText="1"/>
      <protection locked="0"/>
    </xf>
    <xf numFmtId="3" fontId="11" fillId="0" borderId="0" xfId="1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7" fillId="0" borderId="1" xfId="1" applyNumberFormat="1" applyFont="1" applyFill="1" applyBorder="1" applyAlignment="1" applyProtection="1">
      <alignment horizontal="right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164" fontId="7" fillId="0" borderId="0" xfId="1" applyNumberFormat="1" applyFont="1" applyFill="1" applyBorder="1" applyAlignment="1" applyProtection="1">
      <alignment horizontal="right" wrapText="1"/>
      <protection locked="0"/>
    </xf>
    <xf numFmtId="9" fontId="7" fillId="0" borderId="0" xfId="0" applyNumberFormat="1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>
      <alignment wrapText="1"/>
    </xf>
    <xf numFmtId="3" fontId="7" fillId="0" borderId="0" xfId="0" applyNumberFormat="1" applyFont="1" applyFill="1" applyBorder="1" applyProtection="1">
      <protection locked="0"/>
    </xf>
    <xf numFmtId="3" fontId="7" fillId="2" borderId="0" xfId="0" applyNumberFormat="1" applyFont="1" applyFill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3" fontId="7" fillId="0" borderId="2" xfId="0" applyNumberFormat="1" applyFont="1" applyBorder="1" applyProtection="1">
      <protection locked="0"/>
    </xf>
    <xf numFmtId="3" fontId="7" fillId="0" borderId="5" xfId="0" applyNumberFormat="1" applyFont="1" applyBorder="1" applyProtection="1">
      <protection locked="0"/>
    </xf>
    <xf numFmtId="3" fontId="7" fillId="0" borderId="5" xfId="0" applyNumberFormat="1" applyFont="1" applyFill="1" applyBorder="1" applyProtection="1">
      <protection locked="0"/>
    </xf>
    <xf numFmtId="3" fontId="7" fillId="0" borderId="0" xfId="0" applyNumberFormat="1" applyFont="1" applyProtection="1">
      <protection locked="0"/>
    </xf>
    <xf numFmtId="3" fontId="7" fillId="0" borderId="0" xfId="0" applyNumberFormat="1" applyFont="1" applyFill="1" applyProtection="1">
      <protection locked="0"/>
    </xf>
    <xf numFmtId="3" fontId="7" fillId="0" borderId="14" xfId="0" applyNumberFormat="1" applyFont="1" applyFill="1" applyBorder="1" applyProtection="1">
      <protection locked="0"/>
    </xf>
    <xf numFmtId="3" fontId="7" fillId="2" borderId="12" xfId="0" applyNumberFormat="1" applyFont="1" applyFill="1" applyBorder="1" applyProtection="1">
      <protection locked="0"/>
    </xf>
    <xf numFmtId="3" fontId="7" fillId="2" borderId="5" xfId="0" applyNumberFormat="1" applyFont="1" applyFill="1" applyBorder="1" applyProtection="1">
      <protection locked="0"/>
    </xf>
    <xf numFmtId="3" fontId="7" fillId="0" borderId="12" xfId="0" applyNumberFormat="1" applyFont="1" applyFill="1" applyBorder="1" applyProtection="1">
      <protection locked="0"/>
    </xf>
    <xf numFmtId="3" fontId="7" fillId="0" borderId="0" xfId="0" applyNumberFormat="1" applyFont="1" applyFill="1" applyBorder="1" applyAlignment="1" applyProtection="1">
      <alignment wrapText="1"/>
      <protection locked="0"/>
    </xf>
    <xf numFmtId="3" fontId="7" fillId="6" borderId="0" xfId="0" applyNumberFormat="1" applyFont="1" applyFill="1" applyBorder="1" applyProtection="1">
      <protection locked="0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0" borderId="0" xfId="0" applyNumberFormat="1" applyFont="1" applyBorder="1" applyAlignment="1" applyProtection="1">
      <alignment horizontal="right" indent="5"/>
      <protection locked="0"/>
    </xf>
    <xf numFmtId="3" fontId="7" fillId="0" borderId="0" xfId="0" applyNumberFormat="1" applyFont="1" applyBorder="1" applyAlignment="1" applyProtection="1">
      <alignment horizontal="center"/>
      <protection locked="0"/>
    </xf>
    <xf numFmtId="0" fontId="7" fillId="4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/>
    <xf numFmtId="0" fontId="7" fillId="0" borderId="0" xfId="0" applyNumberFormat="1" applyFont="1" applyFill="1"/>
    <xf numFmtId="0" fontId="7" fillId="0" borderId="4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7" fillId="0" borderId="4" xfId="0" applyNumberFormat="1" applyFont="1" applyFill="1" applyBorder="1" applyProtection="1">
      <protection locked="0"/>
    </xf>
    <xf numFmtId="0" fontId="9" fillId="0" borderId="33" xfId="0" applyNumberFormat="1" applyFont="1" applyFill="1" applyBorder="1" applyAlignment="1" applyProtection="1">
      <alignment horizontal="center"/>
      <protection locked="0"/>
    </xf>
    <xf numFmtId="0" fontId="7" fillId="0" borderId="12" xfId="0" applyNumberFormat="1" applyFont="1" applyBorder="1"/>
    <xf numFmtId="0" fontId="7" fillId="0" borderId="26" xfId="0" applyNumberFormat="1" applyFont="1" applyFill="1" applyBorder="1" applyProtection="1">
      <protection locked="0"/>
    </xf>
    <xf numFmtId="0" fontId="9" fillId="0" borderId="4" xfId="0" applyNumberFormat="1" applyFont="1" applyBorder="1" applyAlignment="1" applyProtection="1">
      <alignment horizontal="right" indent="5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Protection="1">
      <protection locked="0"/>
    </xf>
    <xf numFmtId="0" fontId="7" fillId="0" borderId="0" xfId="0" applyNumberFormat="1" applyFont="1" applyAlignment="1">
      <alignment horizontal="left"/>
    </xf>
    <xf numFmtId="0" fontId="7" fillId="15" borderId="0" xfId="0" applyNumberFormat="1" applyFont="1" applyFill="1" applyBorder="1"/>
    <xf numFmtId="0" fontId="27" fillId="0" borderId="4" xfId="0" applyNumberFormat="1" applyFont="1" applyBorder="1"/>
    <xf numFmtId="0" fontId="27" fillId="0" borderId="1" xfId="0" applyNumberFormat="1" applyFont="1" applyBorder="1"/>
    <xf numFmtId="0" fontId="1" fillId="0" borderId="0" xfId="0" applyFont="1" applyAlignment="1">
      <alignment vertical="top"/>
    </xf>
    <xf numFmtId="0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0" fontId="16" fillId="10" borderId="53" xfId="0" applyFont="1" applyFill="1" applyBorder="1" applyAlignment="1">
      <alignment vertical="top" wrapText="1"/>
    </xf>
    <xf numFmtId="0" fontId="7" fillId="0" borderId="4" xfId="0" applyNumberFormat="1" applyFont="1" applyBorder="1"/>
    <xf numFmtId="0" fontId="7" fillId="4" borderId="11" xfId="0" applyNumberFormat="1" applyFont="1" applyFill="1" applyBorder="1" applyAlignment="1" applyProtection="1">
      <alignment horizontal="left"/>
      <protection locked="0"/>
    </xf>
    <xf numFmtId="0" fontId="7" fillId="0" borderId="4" xfId="0" applyNumberFormat="1" applyFont="1" applyBorder="1" applyProtection="1">
      <protection locked="0"/>
    </xf>
    <xf numFmtId="0" fontId="7" fillId="0" borderId="4" xfId="0" applyNumberFormat="1" applyFont="1" applyFill="1" applyBorder="1" applyAlignment="1" applyProtection="1">
      <alignment horizontal="left"/>
      <protection locked="0"/>
    </xf>
    <xf numFmtId="0" fontId="7" fillId="0" borderId="4" xfId="0" applyNumberFormat="1" applyFont="1" applyBorder="1" applyAlignment="1" applyProtection="1">
      <alignment horizontal="left"/>
      <protection locked="0"/>
    </xf>
    <xf numFmtId="0" fontId="11" fillId="0" borderId="4" xfId="0" applyNumberFormat="1" applyFont="1" applyBorder="1"/>
    <xf numFmtId="0" fontId="11" fillId="0" borderId="4" xfId="0" applyNumberFormat="1" applyFont="1" applyBorder="1" applyAlignment="1">
      <alignment vertical="top"/>
    </xf>
    <xf numFmtId="0" fontId="7" fillId="0" borderId="4" xfId="0" applyNumberFormat="1" applyFont="1" applyBorder="1" applyAlignment="1">
      <alignment vertical="top"/>
    </xf>
    <xf numFmtId="0" fontId="7" fillId="0" borderId="4" xfId="0" applyNumberFormat="1" applyFont="1" applyBorder="1" applyAlignment="1" applyProtection="1">
      <alignment vertical="top"/>
      <protection locked="0"/>
    </xf>
    <xf numFmtId="0" fontId="7" fillId="0" borderId="4" xfId="0" applyNumberFormat="1" applyFont="1" applyBorder="1" applyAlignment="1">
      <alignment horizontal="left"/>
    </xf>
    <xf numFmtId="0" fontId="7" fillId="0" borderId="4" xfId="0" applyNumberFormat="1" applyFont="1" applyBorder="1" applyAlignment="1" applyProtection="1">
      <alignment vertical="center"/>
      <protection locked="0"/>
    </xf>
    <xf numFmtId="0" fontId="9" fillId="0" borderId="4" xfId="0" applyNumberFormat="1" applyFont="1" applyBorder="1"/>
    <xf numFmtId="0" fontId="7" fillId="0" borderId="4" xfId="0" applyNumberFormat="1" applyFont="1" applyBorder="1" applyAlignment="1" applyProtection="1">
      <alignment horizontal="left" indent="1"/>
      <protection locked="0"/>
    </xf>
    <xf numFmtId="0" fontId="7" fillId="0" borderId="1" xfId="0" applyNumberFormat="1" applyFont="1" applyFill="1" applyBorder="1"/>
    <xf numFmtId="0" fontId="7" fillId="0" borderId="35" xfId="0" applyNumberFormat="1" applyFont="1" applyBorder="1"/>
    <xf numFmtId="0" fontId="9" fillId="0" borderId="1" xfId="0" applyNumberFormat="1" applyFont="1" applyBorder="1" applyAlignment="1">
      <alignment horizontal="center"/>
    </xf>
    <xf numFmtId="0" fontId="7" fillId="0" borderId="33" xfId="0" applyNumberFormat="1" applyFont="1" applyBorder="1" applyAlignment="1" applyProtection="1">
      <alignment horizontal="center"/>
      <protection locked="0"/>
    </xf>
    <xf numFmtId="0" fontId="7" fillId="15" borderId="1" xfId="0" applyNumberFormat="1" applyFont="1" applyFill="1" applyBorder="1"/>
    <xf numFmtId="0" fontId="0" fillId="0" borderId="1" xfId="0" applyNumberFormat="1" applyBorder="1"/>
    <xf numFmtId="0" fontId="20" fillId="10" borderId="4" xfId="0" applyFont="1" applyFill="1" applyBorder="1" applyAlignment="1">
      <alignment horizontal="centerContinuous" wrapText="1"/>
    </xf>
    <xf numFmtId="0" fontId="20" fillId="0" borderId="1" xfId="0" applyFont="1" applyBorder="1" applyAlignment="1">
      <alignment wrapText="1"/>
    </xf>
    <xf numFmtId="0" fontId="20" fillId="4" borderId="35" xfId="0" applyFont="1" applyFill="1" applyBorder="1" applyAlignment="1">
      <alignment horizontal="centerContinuous" wrapText="1"/>
    </xf>
    <xf numFmtId="0" fontId="7" fillId="4" borderId="14" xfId="0" applyFont="1" applyFill="1" applyBorder="1" applyAlignment="1">
      <alignment horizontal="centerContinuous" wrapText="1"/>
    </xf>
    <xf numFmtId="0" fontId="16" fillId="0" borderId="34" xfId="0" applyFont="1" applyBorder="1" applyAlignment="1">
      <alignment horizontal="right"/>
    </xf>
  </cellXfs>
  <cellStyles count="5">
    <cellStyle name="Comma" xfId="1" builtinId="3"/>
    <cellStyle name="Currency [0]" xfId="2" builtinId="7"/>
    <cellStyle name="Normal" xfId="0" builtinId="0"/>
    <cellStyle name="Normal 2" xfId="4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746"/>
  <sheetViews>
    <sheetView tabSelected="1" view="pageBreakPreview" topLeftCell="C1518" zoomScaleNormal="100" zoomScaleSheetLayoutView="100" workbookViewId="0">
      <selection activeCell="J1556" sqref="J1556"/>
    </sheetView>
  </sheetViews>
  <sheetFormatPr defaultRowHeight="12" x14ac:dyDescent="0.2"/>
  <cols>
    <col min="1" max="1" width="4.5703125" style="2" hidden="1" customWidth="1"/>
    <col min="2" max="2" width="9.140625" style="2" hidden="1" customWidth="1"/>
    <col min="3" max="3" width="3.7109375" style="462" customWidth="1"/>
    <col min="4" max="4" width="48.28515625" style="632" customWidth="1"/>
    <col min="5" max="5" width="11.5703125" style="462" customWidth="1"/>
    <col min="6" max="6" width="9.28515625" style="351" hidden="1" customWidth="1"/>
    <col min="7" max="7" width="10.85546875" style="74" customWidth="1"/>
    <col min="8" max="8" width="11.5703125" style="410" customWidth="1"/>
    <col min="9" max="9" width="9.5703125" style="411" customWidth="1"/>
    <col min="10" max="10" width="9.5703125" style="409" customWidth="1"/>
    <col min="11" max="11" width="11.7109375" style="412" customWidth="1"/>
    <col min="12" max="12" width="11.7109375" style="411" customWidth="1"/>
    <col min="13" max="13" width="21.42578125" style="65" customWidth="1"/>
    <col min="14" max="14" width="18.28515625" style="65" customWidth="1"/>
    <col min="15" max="15" width="3" style="184" customWidth="1"/>
    <col min="16" max="16" width="11.140625" style="2" hidden="1" customWidth="1"/>
    <col min="17" max="17" width="9.140625" style="5" hidden="1" customWidth="1"/>
    <col min="18" max="19" width="9.140625" style="4" hidden="1" customWidth="1"/>
    <col min="20" max="20" width="9.140625" style="5" hidden="1" customWidth="1"/>
    <col min="21" max="22" width="9.140625" style="4" hidden="1" customWidth="1"/>
    <col min="23" max="23" width="9.7109375" style="6" hidden="1" customWidth="1"/>
    <col min="24" max="24" width="3.42578125" style="2" hidden="1" customWidth="1"/>
    <col min="25" max="33" width="9.140625" style="2" hidden="1" customWidth="1"/>
    <col min="34" max="34" width="17.42578125" style="7" customWidth="1"/>
    <col min="35" max="35" width="18.140625" style="2" customWidth="1"/>
    <col min="36" max="36" width="9.140625" style="2"/>
    <col min="37" max="44" width="9.140625" style="8"/>
    <col min="45" max="45" width="9.140625" style="2"/>
    <col min="46" max="53" width="9.140625" style="9"/>
    <col min="54" max="16384" width="9.140625" style="2"/>
  </cols>
  <sheetData>
    <row r="1" spans="1:34" customFormat="1" ht="30" customHeight="1" x14ac:dyDescent="0.25">
      <c r="A1" s="591"/>
      <c r="B1" s="592"/>
      <c r="C1" s="608"/>
      <c r="D1" s="631" t="s">
        <v>199</v>
      </c>
      <c r="E1" s="459" t="s">
        <v>198</v>
      </c>
      <c r="F1" s="347"/>
      <c r="G1" s="54" t="s">
        <v>200</v>
      </c>
      <c r="H1" s="55"/>
      <c r="I1" s="56"/>
      <c r="J1" s="55" t="s">
        <v>201</v>
      </c>
      <c r="K1" s="55"/>
      <c r="L1" s="56"/>
      <c r="M1" s="57" t="s">
        <v>202</v>
      </c>
      <c r="N1" s="57" t="s">
        <v>203</v>
      </c>
      <c r="O1" s="173"/>
      <c r="P1" s="14"/>
      <c r="Q1" s="18"/>
      <c r="R1" s="16" t="s">
        <v>0</v>
      </c>
      <c r="S1" s="18"/>
      <c r="T1" s="19"/>
      <c r="U1" s="17" t="s">
        <v>0</v>
      </c>
      <c r="V1" s="20"/>
      <c r="W1" s="21" t="s">
        <v>2</v>
      </c>
      <c r="X1" s="14"/>
      <c r="Y1" s="16"/>
      <c r="Z1" s="18"/>
      <c r="AA1" s="16" t="s">
        <v>0</v>
      </c>
      <c r="AB1" s="18"/>
      <c r="AC1" s="18"/>
      <c r="AD1" s="16" t="s">
        <v>0</v>
      </c>
      <c r="AE1" s="18"/>
      <c r="AF1" s="16" t="s">
        <v>1</v>
      </c>
      <c r="AG1" s="16" t="s">
        <v>2</v>
      </c>
      <c r="AH1" s="532"/>
    </row>
    <row r="2" spans="1:34" customFormat="1" ht="9" customHeight="1" x14ac:dyDescent="0.25">
      <c r="A2" s="593"/>
      <c r="B2" s="593"/>
      <c r="C2" s="462"/>
      <c r="D2" s="632"/>
      <c r="E2" s="460"/>
      <c r="F2" s="348"/>
      <c r="G2" s="75"/>
      <c r="H2" s="293"/>
      <c r="I2" s="295"/>
      <c r="J2" s="292"/>
      <c r="K2" s="77"/>
      <c r="L2" s="295"/>
      <c r="M2" s="296"/>
      <c r="N2" s="298"/>
      <c r="O2" s="172"/>
      <c r="P2" s="25"/>
      <c r="Q2" s="5"/>
      <c r="R2" s="4"/>
      <c r="S2" s="4"/>
      <c r="T2" s="5"/>
      <c r="U2" s="4"/>
      <c r="V2" s="4"/>
      <c r="W2" s="6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532"/>
    </row>
    <row r="3" spans="1:34" customFormat="1" ht="12" hidden="1" customHeight="1" x14ac:dyDescent="0.25">
      <c r="A3" s="593">
        <v>1</v>
      </c>
      <c r="B3" s="594"/>
      <c r="C3" s="462"/>
      <c r="D3" s="632"/>
      <c r="E3" s="461">
        <v>2006</v>
      </c>
      <c r="F3" s="349">
        <v>0</v>
      </c>
      <c r="G3" s="58" t="s">
        <v>331</v>
      </c>
      <c r="H3" s="82" t="s">
        <v>331</v>
      </c>
      <c r="I3" s="83" t="s">
        <v>331</v>
      </c>
      <c r="J3" s="58" t="s">
        <v>331</v>
      </c>
      <c r="K3" s="82" t="s">
        <v>331</v>
      </c>
      <c r="L3" s="83" t="s">
        <v>331</v>
      </c>
      <c r="M3" s="61">
        <v>0</v>
      </c>
      <c r="N3" s="61">
        <v>0</v>
      </c>
      <c r="O3" s="172"/>
      <c r="P3" s="25"/>
      <c r="Q3" s="4"/>
      <c r="R3" s="4"/>
      <c r="S3" s="4"/>
      <c r="T3" s="4"/>
      <c r="U3" s="4"/>
      <c r="V3" s="4"/>
      <c r="W3" s="4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532"/>
    </row>
    <row r="4" spans="1:34" customFormat="1" ht="12" hidden="1" customHeight="1" x14ac:dyDescent="0.25">
      <c r="A4" s="593">
        <v>1</v>
      </c>
      <c r="B4" s="593"/>
      <c r="C4" s="463" t="s">
        <v>182</v>
      </c>
      <c r="D4" s="632" t="s">
        <v>204</v>
      </c>
      <c r="E4" s="461">
        <v>2007</v>
      </c>
      <c r="F4" s="349">
        <v>1</v>
      </c>
      <c r="G4" s="76">
        <v>2</v>
      </c>
      <c r="H4" s="77">
        <v>14</v>
      </c>
      <c r="I4" s="78">
        <v>16</v>
      </c>
      <c r="J4" s="76">
        <v>0</v>
      </c>
      <c r="K4" s="77">
        <v>0</v>
      </c>
      <c r="L4" s="78">
        <v>0</v>
      </c>
      <c r="M4" s="63" t="s">
        <v>331</v>
      </c>
      <c r="N4" s="63" t="s">
        <v>331</v>
      </c>
      <c r="O4" s="172"/>
      <c r="P4" s="25"/>
      <c r="Q4" s="5"/>
      <c r="R4" s="4"/>
      <c r="S4" s="4"/>
      <c r="T4" s="5"/>
      <c r="U4" s="4"/>
      <c r="V4" s="4"/>
      <c r="W4" s="4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532"/>
    </row>
    <row r="5" spans="1:34" customFormat="1" ht="12" hidden="1" customHeight="1" x14ac:dyDescent="0.25">
      <c r="A5" s="593">
        <v>1</v>
      </c>
      <c r="B5" s="593"/>
      <c r="C5" s="463" t="s">
        <v>182</v>
      </c>
      <c r="D5" s="632" t="s">
        <v>204</v>
      </c>
      <c r="E5" s="461">
        <v>2008</v>
      </c>
      <c r="F5" s="349">
        <v>2</v>
      </c>
      <c r="G5" s="58" t="s">
        <v>331</v>
      </c>
      <c r="H5" s="82" t="s">
        <v>331</v>
      </c>
      <c r="I5" s="83" t="s">
        <v>331</v>
      </c>
      <c r="J5" s="58" t="s">
        <v>331</v>
      </c>
      <c r="K5" s="82" t="s">
        <v>331</v>
      </c>
      <c r="L5" s="83" t="s">
        <v>331</v>
      </c>
      <c r="M5" s="61">
        <v>0</v>
      </c>
      <c r="N5" s="61">
        <v>0</v>
      </c>
      <c r="O5" s="172"/>
      <c r="P5" s="25"/>
      <c r="Q5" s="5"/>
      <c r="R5" s="4"/>
      <c r="S5" s="4"/>
      <c r="T5" s="5"/>
      <c r="U5" s="4"/>
      <c r="V5" s="4"/>
      <c r="W5" s="4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532"/>
    </row>
    <row r="6" spans="1:34" customFormat="1" ht="12" hidden="1" customHeight="1" x14ac:dyDescent="0.25">
      <c r="A6" s="593">
        <v>1</v>
      </c>
      <c r="B6" s="593"/>
      <c r="C6" s="462"/>
      <c r="D6" s="632"/>
      <c r="E6" s="461">
        <v>2009</v>
      </c>
      <c r="F6" s="349">
        <v>3</v>
      </c>
      <c r="G6" s="58" t="s">
        <v>331</v>
      </c>
      <c r="H6" s="82" t="s">
        <v>331</v>
      </c>
      <c r="I6" s="83" t="s">
        <v>331</v>
      </c>
      <c r="J6" s="58" t="s">
        <v>331</v>
      </c>
      <c r="K6" s="82" t="s">
        <v>331</v>
      </c>
      <c r="L6" s="83" t="s">
        <v>331</v>
      </c>
      <c r="M6" s="63" t="s">
        <v>331</v>
      </c>
      <c r="N6" s="63" t="s">
        <v>331</v>
      </c>
      <c r="O6" s="172"/>
      <c r="P6" s="25"/>
      <c r="Q6" s="5"/>
      <c r="R6" s="4"/>
      <c r="S6" s="4"/>
      <c r="T6" s="5"/>
      <c r="U6" s="4"/>
      <c r="V6" s="4"/>
      <c r="W6" s="4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532"/>
    </row>
    <row r="7" spans="1:34" customFormat="1" ht="12" customHeight="1" x14ac:dyDescent="0.25">
      <c r="A7" s="593">
        <v>1</v>
      </c>
      <c r="B7" s="593"/>
      <c r="C7" s="463" t="s">
        <v>182</v>
      </c>
      <c r="D7" s="632" t="s">
        <v>204</v>
      </c>
      <c r="E7" s="462">
        <v>2010</v>
      </c>
      <c r="F7" s="349">
        <v>4</v>
      </c>
      <c r="G7" s="58" t="s">
        <v>331</v>
      </c>
      <c r="H7" s="82" t="s">
        <v>331</v>
      </c>
      <c r="I7" s="83" t="s">
        <v>331</v>
      </c>
      <c r="J7" s="58" t="s">
        <v>331</v>
      </c>
      <c r="K7" s="82" t="s">
        <v>331</v>
      </c>
      <c r="L7" s="83" t="s">
        <v>331</v>
      </c>
      <c r="M7" s="63" t="s">
        <v>331</v>
      </c>
      <c r="N7" s="63" t="s">
        <v>331</v>
      </c>
      <c r="O7" s="172"/>
      <c r="P7" s="25"/>
      <c r="Q7" s="5"/>
      <c r="R7" s="4"/>
      <c r="S7" s="4"/>
      <c r="T7" s="5"/>
      <c r="U7" s="4"/>
      <c r="V7" s="4"/>
      <c r="W7" s="4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532"/>
    </row>
    <row r="8" spans="1:34" s="269" customFormat="1" ht="12" customHeight="1" x14ac:dyDescent="0.2">
      <c r="A8" s="593"/>
      <c r="B8" s="593"/>
      <c r="C8" s="463"/>
      <c r="D8" s="613"/>
      <c r="E8" s="462">
        <v>2011</v>
      </c>
      <c r="F8" s="349"/>
      <c r="G8" s="58" t="s">
        <v>331</v>
      </c>
      <c r="H8" s="82" t="s">
        <v>331</v>
      </c>
      <c r="I8" s="83" t="s">
        <v>331</v>
      </c>
      <c r="J8" s="58" t="s">
        <v>331</v>
      </c>
      <c r="K8" s="82" t="s">
        <v>331</v>
      </c>
      <c r="L8" s="83" t="s">
        <v>331</v>
      </c>
      <c r="M8" s="63" t="s">
        <v>331</v>
      </c>
      <c r="N8" s="63" t="s">
        <v>331</v>
      </c>
      <c r="O8" s="531"/>
      <c r="P8" s="266"/>
      <c r="Q8" s="267"/>
      <c r="R8" s="268"/>
      <c r="S8" s="268"/>
      <c r="T8" s="267"/>
      <c r="U8" s="268"/>
      <c r="V8" s="268"/>
      <c r="W8" s="268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32">
        <v>0</v>
      </c>
    </row>
    <row r="9" spans="1:34" s="269" customFormat="1" ht="12" customHeight="1" x14ac:dyDescent="0.2">
      <c r="A9" s="593"/>
      <c r="B9" s="593"/>
      <c r="C9" s="463"/>
      <c r="D9" s="613"/>
      <c r="E9" s="462" t="s">
        <v>381</v>
      </c>
      <c r="F9" s="349"/>
      <c r="G9" s="58">
        <v>0</v>
      </c>
      <c r="H9" s="82">
        <v>44</v>
      </c>
      <c r="I9" s="83">
        <v>44</v>
      </c>
      <c r="J9" s="58">
        <v>0</v>
      </c>
      <c r="K9" s="82">
        <v>0</v>
      </c>
      <c r="L9" s="83">
        <v>0</v>
      </c>
      <c r="M9" s="63">
        <v>0</v>
      </c>
      <c r="N9" s="63">
        <v>0</v>
      </c>
      <c r="O9" s="531"/>
      <c r="P9" s="266"/>
      <c r="Q9" s="267"/>
      <c r="R9" s="268"/>
      <c r="S9" s="268"/>
      <c r="T9" s="267"/>
      <c r="U9" s="268"/>
      <c r="V9" s="268"/>
      <c r="W9" s="268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32"/>
    </row>
    <row r="10" spans="1:34" s="269" customFormat="1" ht="12" customHeight="1" x14ac:dyDescent="0.2">
      <c r="A10" s="593"/>
      <c r="B10" s="593"/>
      <c r="C10" s="463"/>
      <c r="D10" s="613"/>
      <c r="E10" s="462">
        <v>2013</v>
      </c>
      <c r="F10" s="349"/>
      <c r="G10" s="58">
        <v>0</v>
      </c>
      <c r="H10" s="82">
        <v>0</v>
      </c>
      <c r="I10" s="83">
        <v>0</v>
      </c>
      <c r="J10" s="58">
        <v>0</v>
      </c>
      <c r="K10" s="82">
        <v>0</v>
      </c>
      <c r="L10" s="83">
        <v>0</v>
      </c>
      <c r="M10" s="63">
        <v>0</v>
      </c>
      <c r="N10" s="63">
        <v>0</v>
      </c>
      <c r="O10" s="531"/>
      <c r="P10" s="266"/>
      <c r="Q10" s="267"/>
      <c r="R10" s="268"/>
      <c r="S10" s="268"/>
      <c r="T10" s="267"/>
      <c r="U10" s="268"/>
      <c r="V10" s="268"/>
      <c r="W10" s="26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32">
        <v>0</v>
      </c>
    </row>
    <row r="11" spans="1:34" s="269" customFormat="1" ht="12" customHeight="1" x14ac:dyDescent="0.2">
      <c r="A11" s="593"/>
      <c r="B11" s="593"/>
      <c r="C11" s="463"/>
      <c r="D11" s="613"/>
      <c r="E11" s="462">
        <v>2014</v>
      </c>
      <c r="F11" s="349"/>
      <c r="G11" s="58" t="s">
        <v>331</v>
      </c>
      <c r="H11" s="82" t="s">
        <v>331</v>
      </c>
      <c r="I11" s="83" t="s">
        <v>331</v>
      </c>
      <c r="J11" s="58" t="s">
        <v>331</v>
      </c>
      <c r="K11" s="82" t="s">
        <v>331</v>
      </c>
      <c r="L11" s="83" t="s">
        <v>331</v>
      </c>
      <c r="M11" s="63" t="s">
        <v>331</v>
      </c>
      <c r="N11" s="63">
        <v>0</v>
      </c>
      <c r="O11" s="531" t="s">
        <v>119</v>
      </c>
      <c r="P11" s="266"/>
      <c r="Q11" s="267"/>
      <c r="R11" s="268"/>
      <c r="S11" s="268"/>
      <c r="T11" s="267"/>
      <c r="U11" s="268"/>
      <c r="V11" s="268"/>
      <c r="W11" s="268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32"/>
    </row>
    <row r="12" spans="1:34" customFormat="1" ht="4.5" customHeight="1" thickBot="1" x14ac:dyDescent="0.3">
      <c r="A12" s="593"/>
      <c r="B12" s="595"/>
      <c r="C12" s="463"/>
      <c r="D12" s="613"/>
      <c r="E12" s="461"/>
      <c r="F12" s="350">
        <v>5</v>
      </c>
      <c r="G12" s="76"/>
      <c r="H12" s="77"/>
      <c r="I12" s="78"/>
      <c r="J12" s="76"/>
      <c r="K12" s="77"/>
      <c r="L12" s="78"/>
      <c r="M12" s="61"/>
      <c r="N12" s="61"/>
      <c r="O12" s="172"/>
      <c r="P12" s="25"/>
      <c r="Q12" s="5"/>
      <c r="R12" s="4"/>
      <c r="S12" s="4"/>
      <c r="T12" s="5"/>
      <c r="U12" s="4"/>
      <c r="V12" s="4"/>
      <c r="W12" s="4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532"/>
    </row>
    <row r="13" spans="1:34" customFormat="1" ht="12" hidden="1" customHeight="1" x14ac:dyDescent="0.25">
      <c r="A13" s="593">
        <v>1</v>
      </c>
      <c r="B13" s="593"/>
      <c r="C13" s="463" t="s">
        <v>3</v>
      </c>
      <c r="D13" s="613" t="s">
        <v>67</v>
      </c>
      <c r="E13" s="462">
        <v>1990</v>
      </c>
      <c r="F13" s="351">
        <v>-4</v>
      </c>
      <c r="G13" s="58">
        <v>0</v>
      </c>
      <c r="H13" s="82">
        <v>0</v>
      </c>
      <c r="I13" s="83">
        <v>0</v>
      </c>
      <c r="J13" s="58">
        <v>0</v>
      </c>
      <c r="K13" s="82">
        <v>0</v>
      </c>
      <c r="L13" s="83">
        <v>0</v>
      </c>
      <c r="M13" s="63">
        <v>0</v>
      </c>
      <c r="N13" s="64">
        <v>0</v>
      </c>
      <c r="O13" s="172"/>
      <c r="P13" s="29"/>
      <c r="Q13" s="30"/>
      <c r="R13" s="30"/>
      <c r="S13" s="30"/>
      <c r="T13" s="30"/>
      <c r="U13" s="30"/>
      <c r="V13" s="30"/>
      <c r="W13" s="3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532"/>
    </row>
    <row r="14" spans="1:34" customFormat="1" ht="12" hidden="1" customHeight="1" x14ac:dyDescent="0.25">
      <c r="A14" s="593">
        <v>1</v>
      </c>
      <c r="B14" s="593"/>
      <c r="C14" s="463" t="s">
        <v>3</v>
      </c>
      <c r="D14" s="613" t="s">
        <v>67</v>
      </c>
      <c r="E14" s="462">
        <v>1991</v>
      </c>
      <c r="F14" s="351">
        <v>-3</v>
      </c>
      <c r="G14" s="58">
        <v>40</v>
      </c>
      <c r="H14" s="82">
        <v>39</v>
      </c>
      <c r="I14" s="83">
        <v>79</v>
      </c>
      <c r="J14" s="58">
        <v>27</v>
      </c>
      <c r="K14" s="82">
        <v>11</v>
      </c>
      <c r="L14" s="83">
        <v>38</v>
      </c>
      <c r="M14" s="63">
        <v>20</v>
      </c>
      <c r="N14" s="64">
        <v>315</v>
      </c>
      <c r="O14" s="172"/>
      <c r="P14" s="29"/>
      <c r="Q14" s="30"/>
      <c r="R14" s="30"/>
      <c r="S14" s="30"/>
      <c r="T14" s="30"/>
      <c r="U14" s="30"/>
      <c r="V14" s="30"/>
      <c r="W14" s="3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532"/>
    </row>
    <row r="15" spans="1:34" customFormat="1" ht="12" hidden="1" customHeight="1" x14ac:dyDescent="0.25">
      <c r="A15" s="593">
        <v>1</v>
      </c>
      <c r="B15" s="593"/>
      <c r="C15" s="463" t="s">
        <v>3</v>
      </c>
      <c r="D15" s="613" t="s">
        <v>67</v>
      </c>
      <c r="E15" s="462">
        <v>1992</v>
      </c>
      <c r="F15" s="351">
        <v>-2</v>
      </c>
      <c r="G15" s="58">
        <v>80</v>
      </c>
      <c r="H15" s="82">
        <v>23</v>
      </c>
      <c r="I15" s="83">
        <v>103</v>
      </c>
      <c r="J15" s="58">
        <v>110</v>
      </c>
      <c r="K15" s="82">
        <v>28</v>
      </c>
      <c r="L15" s="83">
        <v>138</v>
      </c>
      <c r="M15" s="63">
        <v>0</v>
      </c>
      <c r="N15" s="64">
        <v>453</v>
      </c>
      <c r="O15" s="172"/>
      <c r="P15" s="29"/>
      <c r="Q15" s="30"/>
      <c r="R15" s="30"/>
      <c r="S15" s="30"/>
      <c r="T15" s="30"/>
      <c r="U15" s="30"/>
      <c r="V15" s="30"/>
      <c r="W15" s="3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532"/>
    </row>
    <row r="16" spans="1:34" customFormat="1" ht="12" hidden="1" customHeight="1" x14ac:dyDescent="0.25">
      <c r="A16" s="593">
        <v>1</v>
      </c>
      <c r="B16" s="593"/>
      <c r="C16" s="463" t="s">
        <v>3</v>
      </c>
      <c r="D16" s="613" t="s">
        <v>67</v>
      </c>
      <c r="E16" s="462">
        <v>1993</v>
      </c>
      <c r="F16" s="351">
        <v>-1</v>
      </c>
      <c r="G16" s="58">
        <v>62</v>
      </c>
      <c r="H16" s="82">
        <v>29</v>
      </c>
      <c r="I16" s="83">
        <v>91</v>
      </c>
      <c r="J16" s="58">
        <v>88</v>
      </c>
      <c r="K16" s="82">
        <v>31</v>
      </c>
      <c r="L16" s="83">
        <v>119</v>
      </c>
      <c r="M16" s="63">
        <v>52</v>
      </c>
      <c r="N16" s="64">
        <v>520</v>
      </c>
      <c r="O16" s="172"/>
      <c r="P16" s="29"/>
      <c r="Q16" s="30"/>
      <c r="R16" s="30"/>
      <c r="S16" s="30"/>
      <c r="T16" s="30"/>
      <c r="U16" s="30"/>
      <c r="V16" s="30"/>
      <c r="W16" s="3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532"/>
    </row>
    <row r="17" spans="1:34" customFormat="1" ht="12" hidden="1" customHeight="1" x14ac:dyDescent="0.25">
      <c r="A17" s="593">
        <v>1</v>
      </c>
      <c r="B17" s="593"/>
      <c r="C17" s="463" t="s">
        <v>3</v>
      </c>
      <c r="D17" s="613" t="s">
        <v>67</v>
      </c>
      <c r="E17" s="462">
        <v>1994</v>
      </c>
      <c r="F17" s="351">
        <v>0</v>
      </c>
      <c r="G17" s="58">
        <v>109</v>
      </c>
      <c r="H17" s="82">
        <v>232</v>
      </c>
      <c r="I17" s="83">
        <v>341</v>
      </c>
      <c r="J17" s="58">
        <v>93</v>
      </c>
      <c r="K17" s="82">
        <v>101</v>
      </c>
      <c r="L17" s="83">
        <v>194</v>
      </c>
      <c r="M17" s="63">
        <v>94</v>
      </c>
      <c r="N17" s="64">
        <v>620</v>
      </c>
      <c r="O17" s="172"/>
      <c r="P17" s="29"/>
      <c r="Q17" s="30"/>
      <c r="R17" s="30"/>
      <c r="S17" s="30"/>
      <c r="T17" s="30"/>
      <c r="U17" s="30"/>
      <c r="V17" s="30"/>
      <c r="W17" s="3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532"/>
    </row>
    <row r="18" spans="1:34" customFormat="1" ht="12" hidden="1" customHeight="1" x14ac:dyDescent="0.25">
      <c r="A18" s="593">
        <v>1</v>
      </c>
      <c r="B18" s="593"/>
      <c r="C18" s="463" t="s">
        <v>3</v>
      </c>
      <c r="D18" s="613" t="s">
        <v>67</v>
      </c>
      <c r="E18" s="462">
        <v>1995</v>
      </c>
      <c r="F18" s="351">
        <v>1</v>
      </c>
      <c r="G18" s="58">
        <v>124</v>
      </c>
      <c r="H18" s="82">
        <v>57</v>
      </c>
      <c r="I18" s="83">
        <v>181</v>
      </c>
      <c r="J18" s="58">
        <v>52</v>
      </c>
      <c r="K18" s="82">
        <v>28</v>
      </c>
      <c r="L18" s="83">
        <v>80</v>
      </c>
      <c r="M18" s="63">
        <v>9</v>
      </c>
      <c r="N18" s="64">
        <v>691</v>
      </c>
      <c r="O18" s="172"/>
      <c r="P18" s="29"/>
      <c r="Q18" s="30"/>
      <c r="R18" s="30"/>
      <c r="S18" s="30"/>
      <c r="T18" s="30"/>
      <c r="U18" s="30"/>
      <c r="V18" s="30"/>
      <c r="W18" s="30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532"/>
    </row>
    <row r="19" spans="1:34" customFormat="1" ht="12" hidden="1" customHeight="1" x14ac:dyDescent="0.25">
      <c r="A19" s="593">
        <v>1</v>
      </c>
      <c r="B19" s="593"/>
      <c r="C19" s="463" t="s">
        <v>3</v>
      </c>
      <c r="D19" s="613" t="s">
        <v>67</v>
      </c>
      <c r="E19" s="462">
        <v>1996</v>
      </c>
      <c r="F19" s="351">
        <v>2</v>
      </c>
      <c r="G19" s="58">
        <v>69</v>
      </c>
      <c r="H19" s="82">
        <v>76</v>
      </c>
      <c r="I19" s="83">
        <v>145</v>
      </c>
      <c r="J19" s="58">
        <v>55</v>
      </c>
      <c r="K19" s="82">
        <v>28</v>
      </c>
      <c r="L19" s="83">
        <v>83</v>
      </c>
      <c r="M19" s="63">
        <v>19</v>
      </c>
      <c r="N19" s="64">
        <v>755</v>
      </c>
      <c r="O19" s="172"/>
      <c r="P19" s="29"/>
      <c r="Q19" s="30"/>
      <c r="R19" s="30"/>
      <c r="S19" s="30"/>
      <c r="T19" s="30"/>
      <c r="U19" s="30"/>
      <c r="V19" s="30"/>
      <c r="W19" s="30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32"/>
    </row>
    <row r="20" spans="1:34" customFormat="1" ht="12" hidden="1" customHeight="1" x14ac:dyDescent="0.25">
      <c r="A20" s="593">
        <v>1</v>
      </c>
      <c r="B20" s="593"/>
      <c r="C20" s="463" t="s">
        <v>3</v>
      </c>
      <c r="D20" s="613" t="s">
        <v>67</v>
      </c>
      <c r="E20" s="462">
        <v>1997</v>
      </c>
      <c r="F20" s="351">
        <v>3</v>
      </c>
      <c r="G20" s="58">
        <v>97</v>
      </c>
      <c r="H20" s="82">
        <v>128</v>
      </c>
      <c r="I20" s="83">
        <v>225</v>
      </c>
      <c r="J20" s="58">
        <v>81</v>
      </c>
      <c r="K20" s="82">
        <v>90</v>
      </c>
      <c r="L20" s="83">
        <v>171</v>
      </c>
      <c r="M20" s="63">
        <v>73</v>
      </c>
      <c r="N20" s="64">
        <v>853</v>
      </c>
      <c r="O20" s="172"/>
      <c r="P20" s="29"/>
      <c r="Q20" s="30"/>
      <c r="R20" s="30"/>
      <c r="S20" s="30"/>
      <c r="T20" s="30"/>
      <c r="U20" s="30"/>
      <c r="V20" s="30"/>
      <c r="W20" s="3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532"/>
    </row>
    <row r="21" spans="1:34" customFormat="1" ht="12" hidden="1" customHeight="1" x14ac:dyDescent="0.25">
      <c r="A21" s="593">
        <v>1</v>
      </c>
      <c r="B21" s="593"/>
      <c r="C21" s="463" t="s">
        <v>3</v>
      </c>
      <c r="D21" s="613" t="s">
        <v>67</v>
      </c>
      <c r="E21" s="462">
        <v>1998</v>
      </c>
      <c r="F21" s="351">
        <v>4</v>
      </c>
      <c r="G21" s="58">
        <v>98</v>
      </c>
      <c r="H21" s="82">
        <v>141</v>
      </c>
      <c r="I21" s="83">
        <v>239</v>
      </c>
      <c r="J21" s="58">
        <v>69</v>
      </c>
      <c r="K21" s="82">
        <v>90</v>
      </c>
      <c r="L21" s="83">
        <v>159</v>
      </c>
      <c r="M21" s="64">
        <v>21</v>
      </c>
      <c r="N21" s="64">
        <v>991</v>
      </c>
      <c r="O21" s="172"/>
      <c r="P21" s="29"/>
      <c r="Q21" s="30"/>
      <c r="R21" s="30"/>
      <c r="S21" s="30"/>
      <c r="T21" s="30"/>
      <c r="U21" s="30"/>
      <c r="V21" s="30"/>
      <c r="W21" s="3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532"/>
    </row>
    <row r="22" spans="1:34" customFormat="1" ht="12" hidden="1" customHeight="1" x14ac:dyDescent="0.25">
      <c r="A22" s="593">
        <v>1</v>
      </c>
      <c r="B22" s="593"/>
      <c r="C22" s="463" t="s">
        <v>3</v>
      </c>
      <c r="D22" s="613" t="s">
        <v>67</v>
      </c>
      <c r="E22" s="462">
        <v>1999</v>
      </c>
      <c r="F22" s="351">
        <v>5</v>
      </c>
      <c r="G22" s="58">
        <v>85</v>
      </c>
      <c r="H22" s="82">
        <v>122</v>
      </c>
      <c r="I22" s="83">
        <v>207</v>
      </c>
      <c r="J22" s="58">
        <v>47</v>
      </c>
      <c r="K22" s="82">
        <v>79</v>
      </c>
      <c r="L22" s="83">
        <v>126</v>
      </c>
      <c r="M22" s="64">
        <v>111</v>
      </c>
      <c r="N22" s="64">
        <v>1006</v>
      </c>
      <c r="O22" s="172"/>
      <c r="P22" s="29"/>
      <c r="Q22" s="30"/>
      <c r="R22" s="30"/>
      <c r="S22" s="30"/>
      <c r="T22" s="30"/>
      <c r="U22" s="30"/>
      <c r="V22" s="30"/>
      <c r="W22" s="3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532"/>
    </row>
    <row r="23" spans="1:34" customFormat="1" ht="12" hidden="1" customHeight="1" x14ac:dyDescent="0.25">
      <c r="A23" s="593">
        <v>1</v>
      </c>
      <c r="B23" s="594"/>
      <c r="C23" s="463" t="s">
        <v>3</v>
      </c>
      <c r="D23" s="613" t="s">
        <v>67</v>
      </c>
      <c r="E23" s="462">
        <v>2000</v>
      </c>
      <c r="F23" s="351">
        <v>6</v>
      </c>
      <c r="G23" s="58">
        <v>74</v>
      </c>
      <c r="H23" s="82">
        <v>95</v>
      </c>
      <c r="I23" s="83">
        <v>169</v>
      </c>
      <c r="J23" s="58">
        <v>58</v>
      </c>
      <c r="K23" s="82">
        <v>58</v>
      </c>
      <c r="L23" s="83">
        <v>116</v>
      </c>
      <c r="M23" s="64">
        <v>27</v>
      </c>
      <c r="N23" s="64">
        <v>1095</v>
      </c>
      <c r="O23" s="172"/>
      <c r="P23" s="29"/>
      <c r="Q23" s="30"/>
      <c r="R23" s="30"/>
      <c r="S23" s="30"/>
      <c r="T23" s="30"/>
      <c r="U23" s="30"/>
      <c r="V23" s="30"/>
      <c r="W23" s="3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532"/>
    </row>
    <row r="24" spans="1:34" customFormat="1" ht="12" hidden="1" customHeight="1" x14ac:dyDescent="0.25">
      <c r="A24" s="593">
        <v>1</v>
      </c>
      <c r="B24" s="594"/>
      <c r="C24" s="463" t="s">
        <v>3</v>
      </c>
      <c r="D24" s="613" t="s">
        <v>67</v>
      </c>
      <c r="E24" s="462">
        <v>2001</v>
      </c>
      <c r="F24" s="351">
        <v>7</v>
      </c>
      <c r="G24" s="58">
        <v>74</v>
      </c>
      <c r="H24" s="82">
        <v>120</v>
      </c>
      <c r="I24" s="83">
        <v>194</v>
      </c>
      <c r="J24" s="58">
        <v>49</v>
      </c>
      <c r="K24" s="82">
        <v>75</v>
      </c>
      <c r="L24" s="83">
        <v>124</v>
      </c>
      <c r="M24" s="64">
        <v>62</v>
      </c>
      <c r="N24" s="64">
        <v>1157</v>
      </c>
      <c r="O24" s="172"/>
      <c r="P24" s="29"/>
      <c r="Q24" s="30"/>
      <c r="R24" s="30"/>
      <c r="S24" s="30"/>
      <c r="T24" s="30"/>
      <c r="U24" s="30"/>
      <c r="V24" s="30"/>
      <c r="W24" s="3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532"/>
    </row>
    <row r="25" spans="1:34" customFormat="1" ht="12" hidden="1" customHeight="1" x14ac:dyDescent="0.25">
      <c r="A25" s="593">
        <v>1</v>
      </c>
      <c r="B25" s="594"/>
      <c r="C25" s="463" t="s">
        <v>3</v>
      </c>
      <c r="D25" s="613" t="s">
        <v>67</v>
      </c>
      <c r="E25" s="462">
        <v>2002</v>
      </c>
      <c r="F25" s="351">
        <v>8</v>
      </c>
      <c r="G25" s="58">
        <v>136</v>
      </c>
      <c r="H25" s="82">
        <v>188</v>
      </c>
      <c r="I25" s="83">
        <v>324</v>
      </c>
      <c r="J25" s="58">
        <v>23</v>
      </c>
      <c r="K25" s="82">
        <v>26</v>
      </c>
      <c r="L25" s="83">
        <v>49</v>
      </c>
      <c r="M25" s="63">
        <v>78</v>
      </c>
      <c r="N25" s="64">
        <v>1128</v>
      </c>
      <c r="O25" s="172"/>
      <c r="P25" s="29"/>
      <c r="Q25" s="30"/>
      <c r="R25" s="30"/>
      <c r="S25" s="30"/>
      <c r="T25" s="30"/>
      <c r="U25" s="30"/>
      <c r="V25" s="30"/>
      <c r="W25" s="3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532"/>
    </row>
    <row r="26" spans="1:34" customFormat="1" ht="12" hidden="1" customHeight="1" x14ac:dyDescent="0.25">
      <c r="A26" s="593">
        <v>1</v>
      </c>
      <c r="B26" s="594"/>
      <c r="C26" s="463" t="s">
        <v>3</v>
      </c>
      <c r="D26" s="613" t="s">
        <v>67</v>
      </c>
      <c r="E26" s="462">
        <v>2003</v>
      </c>
      <c r="F26" s="351">
        <v>9</v>
      </c>
      <c r="G26" s="58">
        <v>130</v>
      </c>
      <c r="H26" s="82">
        <v>64</v>
      </c>
      <c r="I26" s="83">
        <v>194</v>
      </c>
      <c r="J26" s="58">
        <v>52</v>
      </c>
      <c r="K26" s="82">
        <v>43</v>
      </c>
      <c r="L26" s="83">
        <v>95</v>
      </c>
      <c r="M26" s="63">
        <v>49</v>
      </c>
      <c r="N26" s="64">
        <v>1174</v>
      </c>
      <c r="O26" s="172"/>
      <c r="P26" s="29"/>
      <c r="Q26" s="30"/>
      <c r="R26" s="30"/>
      <c r="S26" s="30"/>
      <c r="T26" s="30"/>
      <c r="U26" s="30"/>
      <c r="V26" s="30"/>
      <c r="W26" s="3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532"/>
    </row>
    <row r="27" spans="1:34" customFormat="1" ht="12" hidden="1" customHeight="1" x14ac:dyDescent="0.25">
      <c r="A27" s="593">
        <v>1</v>
      </c>
      <c r="B27" s="74"/>
      <c r="C27" s="463" t="s">
        <v>3</v>
      </c>
      <c r="D27" s="613" t="s">
        <v>67</v>
      </c>
      <c r="E27" s="463">
        <v>2004</v>
      </c>
      <c r="F27" s="351">
        <v>10</v>
      </c>
      <c r="G27" s="58">
        <v>123</v>
      </c>
      <c r="H27" s="82">
        <v>99</v>
      </c>
      <c r="I27" s="83">
        <v>222</v>
      </c>
      <c r="J27" s="58">
        <v>116</v>
      </c>
      <c r="K27" s="82">
        <v>114</v>
      </c>
      <c r="L27" s="83">
        <v>230</v>
      </c>
      <c r="M27" s="63">
        <v>335</v>
      </c>
      <c r="N27" s="63">
        <v>1069</v>
      </c>
      <c r="O27" s="173"/>
      <c r="P27" s="31"/>
      <c r="Q27" s="19"/>
      <c r="R27" s="19"/>
      <c r="S27" s="19"/>
      <c r="T27" s="19"/>
      <c r="U27" s="19"/>
      <c r="V27" s="19"/>
      <c r="W27" s="19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532"/>
    </row>
    <row r="28" spans="1:34" customFormat="1" ht="12" hidden="1" customHeight="1" x14ac:dyDescent="0.25">
      <c r="A28" s="593">
        <v>1</v>
      </c>
      <c r="B28" s="591"/>
      <c r="C28" s="462"/>
      <c r="D28" s="632"/>
      <c r="E28" s="461">
        <v>2006</v>
      </c>
      <c r="F28" s="352">
        <v>11</v>
      </c>
      <c r="G28" s="58">
        <v>180</v>
      </c>
      <c r="H28" s="82">
        <v>45</v>
      </c>
      <c r="I28" s="83">
        <v>225</v>
      </c>
      <c r="J28" s="58">
        <v>123</v>
      </c>
      <c r="K28" s="82">
        <v>44</v>
      </c>
      <c r="L28" s="83">
        <v>167</v>
      </c>
      <c r="M28" s="63">
        <v>86</v>
      </c>
      <c r="N28" s="63">
        <v>1207</v>
      </c>
      <c r="O28" s="173"/>
      <c r="P28" s="32"/>
      <c r="Q28" s="11"/>
      <c r="R28" s="11"/>
      <c r="S28" s="11"/>
      <c r="T28" s="11"/>
      <c r="U28" s="11"/>
      <c r="V28" s="11"/>
      <c r="W28" s="11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532"/>
    </row>
    <row r="29" spans="1:34" customFormat="1" ht="12" hidden="1" customHeight="1" x14ac:dyDescent="0.25">
      <c r="A29" s="593">
        <v>1</v>
      </c>
      <c r="B29" s="591"/>
      <c r="C29" s="463" t="s">
        <v>3</v>
      </c>
      <c r="D29" s="632" t="s">
        <v>139</v>
      </c>
      <c r="E29" s="461">
        <v>2007</v>
      </c>
      <c r="F29" s="351">
        <v>12</v>
      </c>
      <c r="G29" s="58">
        <v>175</v>
      </c>
      <c r="H29" s="82">
        <v>73</v>
      </c>
      <c r="I29" s="83">
        <v>248</v>
      </c>
      <c r="J29" s="58">
        <v>85</v>
      </c>
      <c r="K29" s="82">
        <v>31</v>
      </c>
      <c r="L29" s="83">
        <v>116</v>
      </c>
      <c r="M29" s="63">
        <v>47</v>
      </c>
      <c r="N29" s="63">
        <v>1276</v>
      </c>
      <c r="O29" s="173"/>
      <c r="P29" s="31"/>
      <c r="Q29" s="19"/>
      <c r="R29" s="19"/>
      <c r="S29" s="19"/>
      <c r="T29" s="19"/>
      <c r="U29" s="19"/>
      <c r="V29" s="19"/>
      <c r="W29" s="19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532"/>
    </row>
    <row r="30" spans="1:34" customFormat="1" ht="12" hidden="1" customHeight="1" x14ac:dyDescent="0.25">
      <c r="A30" s="593">
        <v>1</v>
      </c>
      <c r="B30" s="591"/>
      <c r="C30" s="463" t="s">
        <v>3</v>
      </c>
      <c r="D30" s="632" t="s">
        <v>139</v>
      </c>
      <c r="E30" s="461">
        <v>2008</v>
      </c>
      <c r="F30" s="352">
        <v>13</v>
      </c>
      <c r="G30" s="58">
        <v>263</v>
      </c>
      <c r="H30" s="82">
        <v>79</v>
      </c>
      <c r="I30" s="83">
        <v>342</v>
      </c>
      <c r="J30" s="58">
        <v>128</v>
      </c>
      <c r="K30" s="82">
        <v>47</v>
      </c>
      <c r="L30" s="83">
        <v>175</v>
      </c>
      <c r="M30" s="63">
        <v>75</v>
      </c>
      <c r="N30" s="63">
        <v>1376</v>
      </c>
      <c r="O30" s="173"/>
      <c r="P30" s="31"/>
      <c r="Q30" s="19"/>
      <c r="R30" s="19"/>
      <c r="S30" s="19"/>
      <c r="T30" s="19"/>
      <c r="U30" s="19"/>
      <c r="V30" s="19"/>
      <c r="W30" s="19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532"/>
    </row>
    <row r="31" spans="1:34" customFormat="1" ht="0.75" hidden="1" customHeight="1" x14ac:dyDescent="0.25">
      <c r="A31" s="593">
        <v>1</v>
      </c>
      <c r="B31" s="591"/>
      <c r="C31" s="462"/>
      <c r="D31" s="632"/>
      <c r="E31" s="461">
        <v>2009</v>
      </c>
      <c r="F31" s="351">
        <v>14</v>
      </c>
      <c r="G31" s="58">
        <v>268</v>
      </c>
      <c r="H31" s="82">
        <v>59</v>
      </c>
      <c r="I31" s="83">
        <v>327</v>
      </c>
      <c r="J31" s="58">
        <v>158</v>
      </c>
      <c r="K31" s="77">
        <v>55</v>
      </c>
      <c r="L31" s="83">
        <v>213</v>
      </c>
      <c r="M31" s="63">
        <v>25</v>
      </c>
      <c r="N31" s="63">
        <v>1564</v>
      </c>
      <c r="O31" s="173"/>
      <c r="P31" s="31"/>
      <c r="Q31" s="19"/>
      <c r="R31" s="19"/>
      <c r="S31" s="19"/>
      <c r="T31" s="19"/>
      <c r="U31" s="19"/>
      <c r="V31" s="19"/>
      <c r="W31" s="19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532"/>
    </row>
    <row r="32" spans="1:34" customFormat="1" ht="12" customHeight="1" x14ac:dyDescent="0.25">
      <c r="A32" s="593">
        <v>1</v>
      </c>
      <c r="B32" s="591"/>
      <c r="C32" s="463" t="s">
        <v>3</v>
      </c>
      <c r="D32" s="632" t="s">
        <v>139</v>
      </c>
      <c r="E32" s="462">
        <v>2010</v>
      </c>
      <c r="F32" s="352">
        <v>15</v>
      </c>
      <c r="G32" s="409">
        <v>169</v>
      </c>
      <c r="H32" s="410">
        <v>62</v>
      </c>
      <c r="I32" s="411">
        <f>SUM(G32,H32)</f>
        <v>231</v>
      </c>
      <c r="J32" s="409">
        <v>126</v>
      </c>
      <c r="K32" s="412">
        <v>36</v>
      </c>
      <c r="L32" s="411">
        <f>SUM(K32,J32)</f>
        <v>162</v>
      </c>
      <c r="M32" s="65">
        <v>5</v>
      </c>
      <c r="N32" s="65">
        <v>1721</v>
      </c>
      <c r="O32" s="173"/>
      <c r="P32" s="31"/>
      <c r="Q32" s="19"/>
      <c r="R32" s="19"/>
      <c r="S32" s="19"/>
      <c r="T32" s="19"/>
      <c r="U32" s="19"/>
      <c r="V32" s="19"/>
      <c r="W32" s="19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535"/>
    </row>
    <row r="33" spans="1:34" s="282" customFormat="1" ht="12" customHeight="1" x14ac:dyDescent="0.2">
      <c r="A33" s="591"/>
      <c r="B33" s="591"/>
      <c r="C33" s="463"/>
      <c r="D33" s="613"/>
      <c r="E33" s="463">
        <v>2011</v>
      </c>
      <c r="F33" s="352"/>
      <c r="G33" s="409">
        <v>199</v>
      </c>
      <c r="H33" s="410">
        <v>68</v>
      </c>
      <c r="I33" s="411">
        <v>267</v>
      </c>
      <c r="J33" s="409">
        <v>91</v>
      </c>
      <c r="K33" s="412">
        <v>33</v>
      </c>
      <c r="L33" s="411">
        <v>124</v>
      </c>
      <c r="M33" s="408">
        <v>1</v>
      </c>
      <c r="N33" s="408">
        <v>1844</v>
      </c>
      <c r="O33" s="533"/>
      <c r="P33" s="270"/>
      <c r="Q33" s="285"/>
      <c r="R33" s="285"/>
      <c r="S33" s="285"/>
      <c r="T33" s="285"/>
      <c r="U33" s="285"/>
      <c r="V33" s="285"/>
      <c r="W33" s="285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534">
        <v>1721</v>
      </c>
    </row>
    <row r="34" spans="1:34" s="282" customFormat="1" ht="12" customHeight="1" x14ac:dyDescent="0.2">
      <c r="A34" s="591"/>
      <c r="B34" s="591"/>
      <c r="C34" s="463"/>
      <c r="D34" s="613"/>
      <c r="E34" s="462" t="s">
        <v>381</v>
      </c>
      <c r="F34" s="352"/>
      <c r="G34" s="409" t="s">
        <v>331</v>
      </c>
      <c r="H34" s="410" t="s">
        <v>331</v>
      </c>
      <c r="I34" s="411" t="s">
        <v>331</v>
      </c>
      <c r="J34" s="409" t="s">
        <v>331</v>
      </c>
      <c r="K34" s="412" t="s">
        <v>331</v>
      </c>
      <c r="L34" s="411" t="s">
        <v>331</v>
      </c>
      <c r="M34" s="408" t="s">
        <v>331</v>
      </c>
      <c r="N34" s="408">
        <v>1844</v>
      </c>
      <c r="O34" s="533" t="s">
        <v>119</v>
      </c>
      <c r="P34" s="270"/>
      <c r="Q34" s="285"/>
      <c r="R34" s="285"/>
      <c r="S34" s="285"/>
      <c r="T34" s="285"/>
      <c r="U34" s="285"/>
      <c r="V34" s="285"/>
      <c r="W34" s="285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534">
        <v>1721</v>
      </c>
    </row>
    <row r="35" spans="1:34" s="269" customFormat="1" ht="12" customHeight="1" x14ac:dyDescent="0.2">
      <c r="A35" s="593"/>
      <c r="B35" s="593"/>
      <c r="C35" s="463"/>
      <c r="D35" s="613"/>
      <c r="E35" s="463">
        <v>2013</v>
      </c>
      <c r="F35" s="349"/>
      <c r="G35" s="409" t="s">
        <v>331</v>
      </c>
      <c r="H35" s="410" t="s">
        <v>331</v>
      </c>
      <c r="I35" s="411" t="s">
        <v>331</v>
      </c>
      <c r="J35" s="409" t="s">
        <v>331</v>
      </c>
      <c r="K35" s="412" t="s">
        <v>331</v>
      </c>
      <c r="L35" s="411" t="s">
        <v>331</v>
      </c>
      <c r="M35" s="408" t="s">
        <v>331</v>
      </c>
      <c r="N35" s="408">
        <v>1844</v>
      </c>
      <c r="O35" s="533" t="s">
        <v>119</v>
      </c>
      <c r="P35" s="266"/>
      <c r="Q35" s="267"/>
      <c r="R35" s="268"/>
      <c r="S35" s="268"/>
      <c r="T35" s="267"/>
      <c r="U35" s="268"/>
      <c r="V35" s="268"/>
      <c r="W35" s="268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32">
        <v>0</v>
      </c>
    </row>
    <row r="36" spans="1:34" s="269" customFormat="1" ht="12" customHeight="1" x14ac:dyDescent="0.2">
      <c r="A36" s="593"/>
      <c r="B36" s="593"/>
      <c r="C36" s="463"/>
      <c r="D36" s="613"/>
      <c r="E36" s="463">
        <v>2014</v>
      </c>
      <c r="F36" s="349"/>
      <c r="G36" s="409">
        <v>169</v>
      </c>
      <c r="H36" s="410">
        <v>84</v>
      </c>
      <c r="I36" s="411">
        <v>253</v>
      </c>
      <c r="J36" s="409">
        <v>91</v>
      </c>
      <c r="K36" s="412">
        <v>36</v>
      </c>
      <c r="L36" s="411">
        <v>127</v>
      </c>
      <c r="M36" s="408">
        <v>131</v>
      </c>
      <c r="N36" s="408">
        <v>2079</v>
      </c>
      <c r="O36" s="533"/>
      <c r="P36" s="266"/>
      <c r="Q36" s="267"/>
      <c r="R36" s="268"/>
      <c r="S36" s="268"/>
      <c r="T36" s="267"/>
      <c r="U36" s="268"/>
      <c r="V36" s="268"/>
      <c r="W36" s="268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32"/>
    </row>
    <row r="37" spans="1:34" customFormat="1" ht="6.75" customHeight="1" thickBot="1" x14ac:dyDescent="0.3">
      <c r="A37" s="593"/>
      <c r="B37" s="596"/>
      <c r="C37" s="463"/>
      <c r="D37" s="613"/>
      <c r="E37" s="463"/>
      <c r="F37" s="353">
        <v>16</v>
      </c>
      <c r="G37" s="58"/>
      <c r="H37" s="82"/>
      <c r="I37" s="83"/>
      <c r="J37" s="58"/>
      <c r="K37" s="82"/>
      <c r="L37" s="83"/>
      <c r="M37" s="63"/>
      <c r="N37" s="63"/>
      <c r="O37" s="173"/>
      <c r="P37" s="31"/>
      <c r="Q37" s="19"/>
      <c r="R37" s="19"/>
      <c r="S37" s="19"/>
      <c r="T37" s="19"/>
      <c r="U37" s="19"/>
      <c r="V37" s="19"/>
      <c r="W37" s="19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532"/>
    </row>
    <row r="38" spans="1:34" customFormat="1" ht="12" hidden="1" customHeight="1" x14ac:dyDescent="0.25">
      <c r="A38" s="593">
        <v>1</v>
      </c>
      <c r="B38" s="593" t="s">
        <v>120</v>
      </c>
      <c r="C38" s="463" t="s">
        <v>4</v>
      </c>
      <c r="D38" s="613" t="s">
        <v>68</v>
      </c>
      <c r="E38" s="463">
        <v>1990</v>
      </c>
      <c r="F38" s="351">
        <v>-4</v>
      </c>
      <c r="G38" s="58">
        <v>0</v>
      </c>
      <c r="H38" s="82">
        <v>0</v>
      </c>
      <c r="I38" s="83">
        <v>0</v>
      </c>
      <c r="J38" s="58">
        <v>0</v>
      </c>
      <c r="K38" s="82">
        <v>0</v>
      </c>
      <c r="L38" s="83">
        <v>0</v>
      </c>
      <c r="M38" s="63">
        <v>0</v>
      </c>
      <c r="N38" s="64">
        <v>0</v>
      </c>
      <c r="O38" s="172"/>
      <c r="P38" s="29"/>
      <c r="Q38" s="30"/>
      <c r="R38" s="30"/>
      <c r="S38" s="30"/>
      <c r="T38" s="30"/>
      <c r="U38" s="30"/>
      <c r="V38" s="30"/>
      <c r="W38" s="30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532"/>
    </row>
    <row r="39" spans="1:34" customFormat="1" ht="12" hidden="1" customHeight="1" x14ac:dyDescent="0.25">
      <c r="A39" s="593">
        <v>1</v>
      </c>
      <c r="B39" s="593" t="s">
        <v>120</v>
      </c>
      <c r="C39" s="463" t="s">
        <v>4</v>
      </c>
      <c r="D39" s="613" t="s">
        <v>68</v>
      </c>
      <c r="E39" s="463">
        <v>1991</v>
      </c>
      <c r="F39" s="351">
        <v>-3</v>
      </c>
      <c r="G39" s="58">
        <v>0</v>
      </c>
      <c r="H39" s="82">
        <v>0</v>
      </c>
      <c r="I39" s="83">
        <v>0</v>
      </c>
      <c r="J39" s="58">
        <v>0</v>
      </c>
      <c r="K39" s="82">
        <v>0</v>
      </c>
      <c r="L39" s="83">
        <v>0</v>
      </c>
      <c r="M39" s="63">
        <v>0</v>
      </c>
      <c r="N39" s="64">
        <v>0</v>
      </c>
      <c r="O39" s="172"/>
      <c r="P39" s="29"/>
      <c r="Q39" s="30"/>
      <c r="R39" s="30"/>
      <c r="S39" s="30"/>
      <c r="T39" s="30"/>
      <c r="U39" s="30"/>
      <c r="V39" s="30"/>
      <c r="W39" s="30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532"/>
    </row>
    <row r="40" spans="1:34" customFormat="1" ht="12" hidden="1" customHeight="1" x14ac:dyDescent="0.25">
      <c r="A40" s="593">
        <v>1</v>
      </c>
      <c r="B40" s="593" t="s">
        <v>120</v>
      </c>
      <c r="C40" s="463" t="s">
        <v>4</v>
      </c>
      <c r="D40" s="613" t="s">
        <v>68</v>
      </c>
      <c r="E40" s="463">
        <v>1992</v>
      </c>
      <c r="F40" s="351">
        <v>-2</v>
      </c>
      <c r="G40" s="58">
        <v>0</v>
      </c>
      <c r="H40" s="82">
        <v>0</v>
      </c>
      <c r="I40" s="83">
        <v>0</v>
      </c>
      <c r="J40" s="58">
        <v>0</v>
      </c>
      <c r="K40" s="82">
        <v>0</v>
      </c>
      <c r="L40" s="83">
        <v>0</v>
      </c>
      <c r="M40" s="63">
        <v>0</v>
      </c>
      <c r="N40" s="64">
        <v>0</v>
      </c>
      <c r="O40" s="172"/>
      <c r="P40" s="29"/>
      <c r="Q40" s="30"/>
      <c r="R40" s="30"/>
      <c r="S40" s="30"/>
      <c r="T40" s="30"/>
      <c r="U40" s="30"/>
      <c r="V40" s="30"/>
      <c r="W40" s="30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532"/>
    </row>
    <row r="41" spans="1:34" customFormat="1" ht="12" hidden="1" customHeight="1" x14ac:dyDescent="0.25">
      <c r="A41" s="593">
        <v>1</v>
      </c>
      <c r="B41" s="593" t="s">
        <v>120</v>
      </c>
      <c r="C41" s="463" t="s">
        <v>4</v>
      </c>
      <c r="D41" s="613" t="s">
        <v>68</v>
      </c>
      <c r="E41" s="463">
        <v>1993</v>
      </c>
      <c r="F41" s="351">
        <v>-1</v>
      </c>
      <c r="G41" s="58">
        <v>3</v>
      </c>
      <c r="H41" s="82">
        <v>0</v>
      </c>
      <c r="I41" s="83">
        <v>3</v>
      </c>
      <c r="J41" s="58">
        <v>117</v>
      </c>
      <c r="K41" s="82">
        <v>55</v>
      </c>
      <c r="L41" s="83">
        <v>172</v>
      </c>
      <c r="M41" s="63">
        <v>1</v>
      </c>
      <c r="N41" s="64">
        <v>171</v>
      </c>
      <c r="O41" s="172"/>
      <c r="P41" s="29"/>
      <c r="Q41" s="30"/>
      <c r="R41" s="30"/>
      <c r="S41" s="30"/>
      <c r="T41" s="30"/>
      <c r="U41" s="30"/>
      <c r="V41" s="30"/>
      <c r="W41" s="30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532"/>
    </row>
    <row r="42" spans="1:34" customFormat="1" ht="12" hidden="1" customHeight="1" x14ac:dyDescent="0.25">
      <c r="A42" s="593">
        <v>1</v>
      </c>
      <c r="B42" s="593" t="s">
        <v>120</v>
      </c>
      <c r="C42" s="463" t="s">
        <v>4</v>
      </c>
      <c r="D42" s="613" t="s">
        <v>68</v>
      </c>
      <c r="E42" s="463">
        <v>1994</v>
      </c>
      <c r="F42" s="351">
        <v>0</v>
      </c>
      <c r="G42" s="58">
        <v>11</v>
      </c>
      <c r="H42" s="82">
        <v>4</v>
      </c>
      <c r="I42" s="83">
        <v>15</v>
      </c>
      <c r="J42" s="58">
        <v>2</v>
      </c>
      <c r="K42" s="82">
        <v>0</v>
      </c>
      <c r="L42" s="83">
        <v>2</v>
      </c>
      <c r="M42" s="63">
        <v>9</v>
      </c>
      <c r="N42" s="64">
        <v>164</v>
      </c>
      <c r="O42" s="172"/>
      <c r="P42" s="29"/>
      <c r="Q42" s="30"/>
      <c r="R42" s="30"/>
      <c r="S42" s="30"/>
      <c r="T42" s="30"/>
      <c r="U42" s="30"/>
      <c r="V42" s="30"/>
      <c r="W42" s="30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532"/>
    </row>
    <row r="43" spans="1:34" customFormat="1" ht="12" hidden="1" customHeight="1" x14ac:dyDescent="0.25">
      <c r="A43" s="593">
        <v>1</v>
      </c>
      <c r="B43" s="593" t="s">
        <v>120</v>
      </c>
      <c r="C43" s="463" t="s">
        <v>4</v>
      </c>
      <c r="D43" s="613" t="s">
        <v>68</v>
      </c>
      <c r="E43" s="463">
        <v>1995</v>
      </c>
      <c r="F43" s="351">
        <v>1</v>
      </c>
      <c r="G43" s="58">
        <v>18</v>
      </c>
      <c r="H43" s="82">
        <v>4</v>
      </c>
      <c r="I43" s="83">
        <v>22</v>
      </c>
      <c r="J43" s="58">
        <v>21</v>
      </c>
      <c r="K43" s="82">
        <v>3</v>
      </c>
      <c r="L43" s="83">
        <v>24</v>
      </c>
      <c r="M43" s="63">
        <v>6</v>
      </c>
      <c r="N43" s="64">
        <v>182</v>
      </c>
      <c r="O43" s="172"/>
      <c r="P43" s="29"/>
      <c r="Q43" s="30"/>
      <c r="R43" s="30"/>
      <c r="S43" s="30"/>
      <c r="T43" s="30"/>
      <c r="U43" s="30"/>
      <c r="V43" s="30"/>
      <c r="W43" s="30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532"/>
    </row>
    <row r="44" spans="1:34" customFormat="1" ht="12" hidden="1" customHeight="1" x14ac:dyDescent="0.25">
      <c r="A44" s="593">
        <v>1</v>
      </c>
      <c r="B44" s="593" t="s">
        <v>120</v>
      </c>
      <c r="C44" s="463" t="s">
        <v>4</v>
      </c>
      <c r="D44" s="613" t="s">
        <v>68</v>
      </c>
      <c r="E44" s="463">
        <v>1996</v>
      </c>
      <c r="F44" s="351">
        <v>2</v>
      </c>
      <c r="G44" s="58">
        <v>4</v>
      </c>
      <c r="H44" s="82">
        <v>12</v>
      </c>
      <c r="I44" s="83">
        <v>16</v>
      </c>
      <c r="J44" s="58">
        <v>11</v>
      </c>
      <c r="K44" s="82">
        <v>11</v>
      </c>
      <c r="L44" s="83">
        <v>22</v>
      </c>
      <c r="M44" s="63">
        <v>15</v>
      </c>
      <c r="N44" s="64">
        <v>189</v>
      </c>
      <c r="O44" s="172"/>
      <c r="P44" s="29"/>
      <c r="Q44" s="30"/>
      <c r="R44" s="30"/>
      <c r="S44" s="30"/>
      <c r="T44" s="30"/>
      <c r="U44" s="30"/>
      <c r="V44" s="30"/>
      <c r="W44" s="30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532"/>
    </row>
    <row r="45" spans="1:34" customFormat="1" ht="12" hidden="1" customHeight="1" x14ac:dyDescent="0.25">
      <c r="A45" s="593">
        <v>1</v>
      </c>
      <c r="B45" s="593" t="s">
        <v>120</v>
      </c>
      <c r="C45" s="463" t="s">
        <v>4</v>
      </c>
      <c r="D45" s="613" t="s">
        <v>68</v>
      </c>
      <c r="E45" s="463">
        <v>1997</v>
      </c>
      <c r="F45" s="351">
        <v>3</v>
      </c>
      <c r="G45" s="58">
        <v>9</v>
      </c>
      <c r="H45" s="82">
        <v>10</v>
      </c>
      <c r="I45" s="83">
        <v>19</v>
      </c>
      <c r="J45" s="58">
        <v>15</v>
      </c>
      <c r="K45" s="82">
        <v>1</v>
      </c>
      <c r="L45" s="83">
        <v>16</v>
      </c>
      <c r="M45" s="63">
        <v>13</v>
      </c>
      <c r="N45" s="64">
        <v>176</v>
      </c>
      <c r="O45" s="172"/>
      <c r="P45" s="29"/>
      <c r="Q45" s="30"/>
      <c r="R45" s="30"/>
      <c r="S45" s="30"/>
      <c r="T45" s="30"/>
      <c r="U45" s="30"/>
      <c r="V45" s="30"/>
      <c r="W45" s="30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532"/>
    </row>
    <row r="46" spans="1:34" customFormat="1" ht="12" hidden="1" customHeight="1" x14ac:dyDescent="0.25">
      <c r="A46" s="593">
        <v>1</v>
      </c>
      <c r="B46" s="593" t="s">
        <v>120</v>
      </c>
      <c r="C46" s="463" t="s">
        <v>4</v>
      </c>
      <c r="D46" s="613" t="s">
        <v>68</v>
      </c>
      <c r="E46" s="463">
        <v>1998</v>
      </c>
      <c r="F46" s="351">
        <v>4</v>
      </c>
      <c r="G46" s="58">
        <v>17</v>
      </c>
      <c r="H46" s="82">
        <v>0</v>
      </c>
      <c r="I46" s="83">
        <v>17</v>
      </c>
      <c r="J46" s="58">
        <v>17</v>
      </c>
      <c r="K46" s="82">
        <v>0</v>
      </c>
      <c r="L46" s="83">
        <v>17</v>
      </c>
      <c r="M46" s="64">
        <v>25</v>
      </c>
      <c r="N46" s="64">
        <v>168</v>
      </c>
      <c r="O46" s="172"/>
      <c r="P46" s="29"/>
      <c r="Q46" s="30"/>
      <c r="R46" s="30"/>
      <c r="S46" s="30"/>
      <c r="T46" s="30"/>
      <c r="U46" s="30"/>
      <c r="V46" s="30"/>
      <c r="W46" s="30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532"/>
    </row>
    <row r="47" spans="1:34" customFormat="1" ht="12" hidden="1" customHeight="1" x14ac:dyDescent="0.25">
      <c r="A47" s="593">
        <v>1</v>
      </c>
      <c r="B47" s="593" t="s">
        <v>120</v>
      </c>
      <c r="C47" s="463" t="s">
        <v>4</v>
      </c>
      <c r="D47" s="613" t="s">
        <v>68</v>
      </c>
      <c r="E47" s="463">
        <v>1999</v>
      </c>
      <c r="F47" s="351">
        <v>5</v>
      </c>
      <c r="G47" s="58">
        <v>11</v>
      </c>
      <c r="H47" s="82">
        <v>2</v>
      </c>
      <c r="I47" s="83">
        <v>13</v>
      </c>
      <c r="J47" s="58">
        <v>8</v>
      </c>
      <c r="K47" s="82">
        <v>2</v>
      </c>
      <c r="L47" s="83">
        <v>10</v>
      </c>
      <c r="M47" s="64">
        <v>28</v>
      </c>
      <c r="N47" s="64">
        <v>124</v>
      </c>
      <c r="O47" s="172" t="s">
        <v>5</v>
      </c>
      <c r="P47" s="29"/>
      <c r="Q47" s="30"/>
      <c r="R47" s="30"/>
      <c r="S47" s="30"/>
      <c r="T47" s="30"/>
      <c r="U47" s="30"/>
      <c r="V47" s="30"/>
      <c r="W47" s="30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532"/>
    </row>
    <row r="48" spans="1:34" customFormat="1" ht="12" hidden="1" customHeight="1" x14ac:dyDescent="0.25">
      <c r="A48" s="593">
        <v>1</v>
      </c>
      <c r="B48" s="593" t="s">
        <v>120</v>
      </c>
      <c r="C48" s="463" t="s">
        <v>4</v>
      </c>
      <c r="D48" s="613" t="s">
        <v>68</v>
      </c>
      <c r="E48" s="463">
        <v>2000</v>
      </c>
      <c r="F48" s="351">
        <v>6</v>
      </c>
      <c r="G48" s="58">
        <v>0</v>
      </c>
      <c r="H48" s="82">
        <v>0</v>
      </c>
      <c r="I48" s="83">
        <v>0</v>
      </c>
      <c r="J48" s="58">
        <v>0</v>
      </c>
      <c r="K48" s="82">
        <v>0</v>
      </c>
      <c r="L48" s="83">
        <v>13</v>
      </c>
      <c r="M48" s="64">
        <v>0</v>
      </c>
      <c r="N48" s="64">
        <v>145</v>
      </c>
      <c r="O48" s="172" t="s">
        <v>5</v>
      </c>
      <c r="P48" s="29"/>
      <c r="Q48" s="30"/>
      <c r="R48" s="30"/>
      <c r="S48" s="30"/>
      <c r="T48" s="30"/>
      <c r="U48" s="30"/>
      <c r="V48" s="30"/>
      <c r="W48" s="30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532"/>
    </row>
    <row r="49" spans="1:34" customFormat="1" ht="12" hidden="1" customHeight="1" x14ac:dyDescent="0.25">
      <c r="A49" s="593">
        <v>1</v>
      </c>
      <c r="B49" s="593" t="s">
        <v>120</v>
      </c>
      <c r="C49" s="463" t="s">
        <v>4</v>
      </c>
      <c r="D49" s="613" t="s">
        <v>68</v>
      </c>
      <c r="E49" s="463">
        <v>2001</v>
      </c>
      <c r="F49" s="351">
        <v>7</v>
      </c>
      <c r="G49" s="58">
        <v>12</v>
      </c>
      <c r="H49" s="82">
        <v>4</v>
      </c>
      <c r="I49" s="83">
        <v>16</v>
      </c>
      <c r="J49" s="58">
        <v>11</v>
      </c>
      <c r="K49" s="82">
        <v>4</v>
      </c>
      <c r="L49" s="83">
        <v>15</v>
      </c>
      <c r="M49" s="64">
        <v>18</v>
      </c>
      <c r="N49" s="64">
        <v>142</v>
      </c>
      <c r="O49" s="172"/>
      <c r="P49" s="29"/>
      <c r="Q49" s="30"/>
      <c r="R49" s="30"/>
      <c r="S49" s="30"/>
      <c r="T49" s="30"/>
      <c r="U49" s="30"/>
      <c r="V49" s="30"/>
      <c r="W49" s="30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532"/>
    </row>
    <row r="50" spans="1:34" customFormat="1" ht="12" hidden="1" customHeight="1" x14ac:dyDescent="0.25">
      <c r="A50" s="593">
        <v>1</v>
      </c>
      <c r="B50" s="593" t="s">
        <v>120</v>
      </c>
      <c r="C50" s="463" t="s">
        <v>4</v>
      </c>
      <c r="D50" s="613" t="s">
        <v>68</v>
      </c>
      <c r="E50" s="463">
        <v>2002</v>
      </c>
      <c r="F50" s="351">
        <v>8</v>
      </c>
      <c r="G50" s="58">
        <v>14</v>
      </c>
      <c r="H50" s="82">
        <v>1</v>
      </c>
      <c r="I50" s="83">
        <v>15</v>
      </c>
      <c r="J50" s="58">
        <v>8</v>
      </c>
      <c r="K50" s="82">
        <v>2</v>
      </c>
      <c r="L50" s="83">
        <v>10</v>
      </c>
      <c r="M50" s="64">
        <v>12</v>
      </c>
      <c r="N50" s="64">
        <v>140</v>
      </c>
      <c r="O50" s="172"/>
      <c r="P50" s="29"/>
      <c r="Q50" s="30"/>
      <c r="R50" s="30"/>
      <c r="S50" s="30"/>
      <c r="T50" s="30"/>
      <c r="U50" s="30"/>
      <c r="V50" s="30"/>
      <c r="W50" s="30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532"/>
    </row>
    <row r="51" spans="1:34" customFormat="1" ht="12" hidden="1" customHeight="1" x14ac:dyDescent="0.25">
      <c r="A51" s="593">
        <v>1</v>
      </c>
      <c r="B51" s="593" t="s">
        <v>120</v>
      </c>
      <c r="C51" s="463" t="s">
        <v>4</v>
      </c>
      <c r="D51" s="613" t="s">
        <v>68</v>
      </c>
      <c r="E51" s="463">
        <v>2003</v>
      </c>
      <c r="F51" s="351">
        <v>9</v>
      </c>
      <c r="G51" s="58">
        <v>4</v>
      </c>
      <c r="H51" s="82">
        <v>1</v>
      </c>
      <c r="I51" s="83">
        <v>5</v>
      </c>
      <c r="J51" s="58">
        <v>6</v>
      </c>
      <c r="K51" s="82">
        <v>0</v>
      </c>
      <c r="L51" s="83">
        <v>6</v>
      </c>
      <c r="M51" s="64">
        <v>14</v>
      </c>
      <c r="N51" s="64">
        <v>132</v>
      </c>
      <c r="O51" s="172"/>
      <c r="P51" s="29"/>
      <c r="Q51" s="30"/>
      <c r="R51" s="30"/>
      <c r="S51" s="30"/>
      <c r="T51" s="30"/>
      <c r="U51" s="30"/>
      <c r="V51" s="30"/>
      <c r="W51" s="30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532"/>
    </row>
    <row r="52" spans="1:34" customFormat="1" ht="12" hidden="1" customHeight="1" x14ac:dyDescent="0.25">
      <c r="A52" s="593">
        <v>1</v>
      </c>
      <c r="B52" s="593"/>
      <c r="C52" s="463" t="s">
        <v>4</v>
      </c>
      <c r="D52" s="613" t="s">
        <v>68</v>
      </c>
      <c r="E52" s="463">
        <v>2004</v>
      </c>
      <c r="F52" s="351">
        <v>10</v>
      </c>
      <c r="G52" s="58">
        <v>2</v>
      </c>
      <c r="H52" s="82">
        <v>0</v>
      </c>
      <c r="I52" s="83">
        <v>2</v>
      </c>
      <c r="J52" s="58">
        <v>4</v>
      </c>
      <c r="K52" s="82">
        <v>0</v>
      </c>
      <c r="L52" s="83">
        <v>4</v>
      </c>
      <c r="M52" s="64">
        <v>11</v>
      </c>
      <c r="N52" s="64">
        <v>120</v>
      </c>
      <c r="O52" s="172"/>
      <c r="P52" s="29"/>
      <c r="Q52" s="30"/>
      <c r="R52" s="30"/>
      <c r="S52" s="30"/>
      <c r="T52" s="30"/>
      <c r="U52" s="30"/>
      <c r="V52" s="30"/>
      <c r="W52" s="30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532"/>
    </row>
    <row r="53" spans="1:34" customFormat="1" ht="12" hidden="1" customHeight="1" x14ac:dyDescent="0.25">
      <c r="A53" s="593">
        <v>1</v>
      </c>
      <c r="B53" s="593"/>
      <c r="C53" s="463" t="s">
        <v>4</v>
      </c>
      <c r="D53" s="613" t="s">
        <v>68</v>
      </c>
      <c r="E53" s="461">
        <v>2006</v>
      </c>
      <c r="F53" s="352">
        <v>11</v>
      </c>
      <c r="G53" s="58">
        <v>0</v>
      </c>
      <c r="H53" s="82">
        <v>0</v>
      </c>
      <c r="I53" s="83">
        <v>0</v>
      </c>
      <c r="J53" s="58">
        <v>0</v>
      </c>
      <c r="K53" s="82">
        <v>1</v>
      </c>
      <c r="L53" s="83">
        <v>1</v>
      </c>
      <c r="M53" s="63">
        <v>22</v>
      </c>
      <c r="N53" s="63">
        <v>97</v>
      </c>
      <c r="O53" s="172"/>
      <c r="P53" s="25"/>
      <c r="Q53" s="4"/>
      <c r="R53" s="4"/>
      <c r="S53" s="4"/>
      <c r="T53" s="4"/>
      <c r="U53" s="4"/>
      <c r="V53" s="4"/>
      <c r="W53" s="4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532"/>
    </row>
    <row r="54" spans="1:34" customFormat="1" ht="12" hidden="1" customHeight="1" x14ac:dyDescent="0.25">
      <c r="A54" s="593">
        <v>1</v>
      </c>
      <c r="B54" s="593"/>
      <c r="C54" s="463" t="s">
        <v>4</v>
      </c>
      <c r="D54" s="632" t="s">
        <v>68</v>
      </c>
      <c r="E54" s="461">
        <v>2007</v>
      </c>
      <c r="F54" s="351">
        <v>12</v>
      </c>
      <c r="G54" s="58">
        <v>1</v>
      </c>
      <c r="H54" s="82">
        <v>1</v>
      </c>
      <c r="I54" s="83">
        <v>2</v>
      </c>
      <c r="J54" s="58">
        <v>2</v>
      </c>
      <c r="K54" s="82">
        <v>0</v>
      </c>
      <c r="L54" s="83">
        <v>2</v>
      </c>
      <c r="M54" s="63">
        <v>4</v>
      </c>
      <c r="N54" s="63">
        <v>95</v>
      </c>
      <c r="O54" s="172"/>
      <c r="P54" s="25"/>
      <c r="Q54" s="5"/>
      <c r="R54" s="4"/>
      <c r="S54" s="4"/>
      <c r="T54" s="5"/>
      <c r="U54" s="4"/>
      <c r="V54" s="4"/>
      <c r="W54" s="4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532"/>
    </row>
    <row r="55" spans="1:34" customFormat="1" ht="12" hidden="1" customHeight="1" x14ac:dyDescent="0.25">
      <c r="A55" s="593">
        <v>1</v>
      </c>
      <c r="B55" s="593"/>
      <c r="C55" s="463" t="s">
        <v>4</v>
      </c>
      <c r="D55" s="632" t="s">
        <v>68</v>
      </c>
      <c r="E55" s="461">
        <v>2008</v>
      </c>
      <c r="F55" s="352">
        <v>13</v>
      </c>
      <c r="G55" s="76">
        <v>1</v>
      </c>
      <c r="H55" s="77">
        <v>1</v>
      </c>
      <c r="I55" s="78">
        <v>2</v>
      </c>
      <c r="J55" s="76">
        <v>2</v>
      </c>
      <c r="K55" s="77">
        <v>1</v>
      </c>
      <c r="L55" s="78">
        <v>3</v>
      </c>
      <c r="M55" s="61">
        <v>8</v>
      </c>
      <c r="N55" s="61">
        <v>90</v>
      </c>
      <c r="O55" s="172"/>
      <c r="P55" s="25"/>
      <c r="Q55" s="5"/>
      <c r="R55" s="4"/>
      <c r="S55" s="4"/>
      <c r="T55" s="5"/>
      <c r="U55" s="4"/>
      <c r="V55" s="4"/>
      <c r="W55" s="4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532"/>
    </row>
    <row r="56" spans="1:34" customFormat="1" ht="12" hidden="1" customHeight="1" x14ac:dyDescent="0.25">
      <c r="A56" s="593">
        <v>1</v>
      </c>
      <c r="B56" s="593"/>
      <c r="C56" s="462"/>
      <c r="D56" s="632"/>
      <c r="E56" s="461">
        <v>2009</v>
      </c>
      <c r="F56" s="351">
        <v>14</v>
      </c>
      <c r="G56" s="58">
        <v>0</v>
      </c>
      <c r="H56" s="82">
        <v>0</v>
      </c>
      <c r="I56" s="83">
        <v>0</v>
      </c>
      <c r="J56" s="58">
        <v>0</v>
      </c>
      <c r="K56" s="77">
        <v>1</v>
      </c>
      <c r="L56" s="83">
        <v>1</v>
      </c>
      <c r="M56" s="63">
        <v>6</v>
      </c>
      <c r="N56" s="63">
        <v>85</v>
      </c>
      <c r="O56" s="172"/>
      <c r="P56" s="25"/>
      <c r="Q56" s="5"/>
      <c r="R56" s="4"/>
      <c r="S56" s="4"/>
      <c r="T56" s="5"/>
      <c r="U56" s="4"/>
      <c r="V56" s="4"/>
      <c r="W56" s="4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532"/>
    </row>
    <row r="57" spans="1:34" customFormat="1" ht="12" customHeight="1" x14ac:dyDescent="0.25">
      <c r="A57" s="593">
        <v>1</v>
      </c>
      <c r="B57" s="593"/>
      <c r="C57" s="463" t="s">
        <v>4</v>
      </c>
      <c r="D57" s="632" t="s">
        <v>68</v>
      </c>
      <c r="E57" s="462">
        <v>2010</v>
      </c>
      <c r="F57" s="352">
        <v>15</v>
      </c>
      <c r="G57" s="409">
        <v>0</v>
      </c>
      <c r="H57" s="410">
        <v>0</v>
      </c>
      <c r="I57" s="411">
        <f>SUM(H57,G57)</f>
        <v>0</v>
      </c>
      <c r="J57" s="409">
        <v>0</v>
      </c>
      <c r="K57" s="412">
        <v>0</v>
      </c>
      <c r="L57" s="411">
        <f>SUM(K57,J57)</f>
        <v>0</v>
      </c>
      <c r="M57" s="65">
        <v>11</v>
      </c>
      <c r="N57" s="65">
        <v>74</v>
      </c>
      <c r="O57" s="172"/>
      <c r="P57" s="25"/>
      <c r="Q57" s="5"/>
      <c r="R57" s="4"/>
      <c r="S57" s="4"/>
      <c r="T57" s="5"/>
      <c r="U57" s="4"/>
      <c r="V57" s="4"/>
      <c r="W57" s="4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535"/>
    </row>
    <row r="58" spans="1:34" s="269" customFormat="1" ht="12" customHeight="1" x14ac:dyDescent="0.2">
      <c r="A58" s="593"/>
      <c r="B58" s="593"/>
      <c r="C58" s="463"/>
      <c r="D58" s="613"/>
      <c r="E58" s="462">
        <v>2011</v>
      </c>
      <c r="F58" s="352"/>
      <c r="G58" s="409">
        <v>2</v>
      </c>
      <c r="H58" s="410">
        <v>0</v>
      </c>
      <c r="I58" s="411">
        <f>SUM(H58,G58)</f>
        <v>2</v>
      </c>
      <c r="J58" s="409">
        <v>0</v>
      </c>
      <c r="K58" s="412">
        <v>0</v>
      </c>
      <c r="L58" s="411">
        <v>0</v>
      </c>
      <c r="M58" s="65">
        <v>7</v>
      </c>
      <c r="N58" s="65">
        <v>67</v>
      </c>
      <c r="O58" s="531"/>
      <c r="P58" s="266"/>
      <c r="Q58" s="267"/>
      <c r="R58" s="268"/>
      <c r="S58" s="268"/>
      <c r="T58" s="267"/>
      <c r="U58" s="268"/>
      <c r="V58" s="268"/>
      <c r="W58" s="268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35">
        <v>67</v>
      </c>
    </row>
    <row r="59" spans="1:34" s="269" customFormat="1" ht="12" customHeight="1" x14ac:dyDescent="0.2">
      <c r="A59" s="593"/>
      <c r="B59" s="593"/>
      <c r="C59" s="463"/>
      <c r="D59" s="613"/>
      <c r="E59" s="462" t="s">
        <v>381</v>
      </c>
      <c r="F59" s="352"/>
      <c r="G59" s="409">
        <v>0</v>
      </c>
      <c r="H59" s="343">
        <v>0</v>
      </c>
      <c r="I59" s="344">
        <v>0</v>
      </c>
      <c r="J59" s="345">
        <v>0</v>
      </c>
      <c r="K59" s="343">
        <v>0</v>
      </c>
      <c r="L59" s="344">
        <v>0</v>
      </c>
      <c r="M59" s="346">
        <v>9</v>
      </c>
      <c r="N59" s="346">
        <v>58</v>
      </c>
      <c r="O59" s="531"/>
      <c r="P59" s="266"/>
      <c r="Q59" s="267"/>
      <c r="R59" s="268"/>
      <c r="S59" s="268"/>
      <c r="T59" s="267"/>
      <c r="U59" s="268"/>
      <c r="V59" s="268"/>
      <c r="W59" s="268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35">
        <f>N58+L59-M59</f>
        <v>58</v>
      </c>
    </row>
    <row r="60" spans="1:34" s="269" customFormat="1" ht="12" customHeight="1" x14ac:dyDescent="0.2">
      <c r="A60" s="593"/>
      <c r="B60" s="593"/>
      <c r="C60" s="463"/>
      <c r="D60" s="613"/>
      <c r="E60" s="462">
        <v>2013</v>
      </c>
      <c r="F60" s="352"/>
      <c r="G60" s="409">
        <v>1</v>
      </c>
      <c r="H60" s="343">
        <v>1</v>
      </c>
      <c r="I60" s="344">
        <v>2</v>
      </c>
      <c r="J60" s="345">
        <v>0</v>
      </c>
      <c r="K60" s="343">
        <v>0</v>
      </c>
      <c r="L60" s="344">
        <v>0</v>
      </c>
      <c r="M60" s="346">
        <v>7</v>
      </c>
      <c r="N60" s="346">
        <v>51</v>
      </c>
      <c r="O60" s="531"/>
      <c r="P60" s="266"/>
      <c r="Q60" s="267"/>
      <c r="R60" s="268"/>
      <c r="S60" s="268"/>
      <c r="T60" s="267"/>
      <c r="U60" s="268"/>
      <c r="V60" s="268"/>
      <c r="W60" s="268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35"/>
    </row>
    <row r="61" spans="1:34" s="269" customFormat="1" ht="12" customHeight="1" x14ac:dyDescent="0.2">
      <c r="A61" s="593"/>
      <c r="B61" s="593"/>
      <c r="C61" s="463"/>
      <c r="D61" s="613"/>
      <c r="E61" s="462">
        <v>2014</v>
      </c>
      <c r="F61" s="352"/>
      <c r="G61" s="409">
        <v>0</v>
      </c>
      <c r="H61" s="343">
        <v>0</v>
      </c>
      <c r="I61" s="344">
        <v>0</v>
      </c>
      <c r="J61" s="345">
        <v>2</v>
      </c>
      <c r="K61" s="343">
        <v>0</v>
      </c>
      <c r="L61" s="344">
        <v>2</v>
      </c>
      <c r="M61" s="346">
        <v>16</v>
      </c>
      <c r="N61" s="346">
        <v>37</v>
      </c>
      <c r="O61" s="531"/>
      <c r="P61" s="266"/>
      <c r="Q61" s="267"/>
      <c r="R61" s="268"/>
      <c r="S61" s="268"/>
      <c r="T61" s="267"/>
      <c r="U61" s="268"/>
      <c r="V61" s="268"/>
      <c r="W61" s="268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35"/>
    </row>
    <row r="62" spans="1:34" customFormat="1" ht="6.75" customHeight="1" thickBot="1" x14ac:dyDescent="0.3">
      <c r="A62" s="593"/>
      <c r="B62" s="595"/>
      <c r="C62" s="463"/>
      <c r="D62" s="613"/>
      <c r="E62" s="463"/>
      <c r="F62" s="353">
        <v>16</v>
      </c>
      <c r="G62" s="58"/>
      <c r="H62" s="82"/>
      <c r="I62" s="83"/>
      <c r="J62" s="58"/>
      <c r="K62" s="82"/>
      <c r="L62" s="83"/>
      <c r="M62" s="63"/>
      <c r="N62" s="63"/>
      <c r="O62" s="172"/>
      <c r="P62" s="25"/>
      <c r="Q62" s="5"/>
      <c r="R62" s="4"/>
      <c r="S62" s="4"/>
      <c r="T62" s="5"/>
      <c r="U62" s="4"/>
      <c r="V62" s="4"/>
      <c r="W62" s="4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532"/>
    </row>
    <row r="63" spans="1:34" customFormat="1" ht="12" hidden="1" customHeight="1" x14ac:dyDescent="0.25">
      <c r="A63" s="593">
        <v>1</v>
      </c>
      <c r="B63" s="593"/>
      <c r="C63" s="463" t="s">
        <v>7</v>
      </c>
      <c r="D63" s="633" t="s">
        <v>69</v>
      </c>
      <c r="E63" s="462">
        <v>1988</v>
      </c>
      <c r="F63" s="351">
        <v>-1</v>
      </c>
      <c r="G63" s="409">
        <v>15</v>
      </c>
      <c r="H63" s="410">
        <v>21</v>
      </c>
      <c r="I63" s="411">
        <v>36</v>
      </c>
      <c r="J63" s="409">
        <v>0</v>
      </c>
      <c r="K63" s="410">
        <v>0</v>
      </c>
      <c r="L63" s="411">
        <v>0</v>
      </c>
      <c r="M63" s="65"/>
      <c r="N63" s="65"/>
      <c r="O63" s="172"/>
      <c r="P63" s="25"/>
      <c r="Q63" s="5"/>
      <c r="R63" s="4"/>
      <c r="S63" s="4"/>
      <c r="T63" s="5"/>
      <c r="U63" s="4"/>
      <c r="V63" s="4"/>
      <c r="W63" s="6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532"/>
    </row>
    <row r="64" spans="1:34" customFormat="1" ht="12" hidden="1" customHeight="1" x14ac:dyDescent="0.25">
      <c r="A64" s="593">
        <v>1</v>
      </c>
      <c r="B64" s="593"/>
      <c r="C64" s="463" t="s">
        <v>7</v>
      </c>
      <c r="D64" s="633" t="s">
        <v>69</v>
      </c>
      <c r="E64" s="462">
        <v>1989</v>
      </c>
      <c r="F64" s="351">
        <v>0</v>
      </c>
      <c r="G64" s="409"/>
      <c r="H64" s="410"/>
      <c r="I64" s="411"/>
      <c r="J64" s="409"/>
      <c r="K64" s="410"/>
      <c r="L64" s="411"/>
      <c r="M64" s="65"/>
      <c r="N64" s="65"/>
      <c r="O64" s="172"/>
      <c r="P64" s="25"/>
      <c r="Q64" s="5"/>
      <c r="R64" s="4"/>
      <c r="S64" s="4"/>
      <c r="T64" s="5"/>
      <c r="U64" s="4"/>
      <c r="V64" s="4"/>
      <c r="W64" s="6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532"/>
    </row>
    <row r="65" spans="1:34" customFormat="1" ht="12" hidden="1" customHeight="1" x14ac:dyDescent="0.25">
      <c r="A65" s="593">
        <v>1</v>
      </c>
      <c r="B65" s="593"/>
      <c r="C65" s="463" t="s">
        <v>7</v>
      </c>
      <c r="D65" s="633" t="s">
        <v>69</v>
      </c>
      <c r="E65" s="462">
        <v>1990</v>
      </c>
      <c r="F65" s="351">
        <v>1</v>
      </c>
      <c r="G65" s="58">
        <v>53</v>
      </c>
      <c r="H65" s="82">
        <v>81</v>
      </c>
      <c r="I65" s="83">
        <v>134</v>
      </c>
      <c r="J65" s="58">
        <v>13</v>
      </c>
      <c r="K65" s="82">
        <v>53</v>
      </c>
      <c r="L65" s="83">
        <v>66</v>
      </c>
      <c r="M65" s="63">
        <v>0</v>
      </c>
      <c r="N65" s="64">
        <v>88</v>
      </c>
      <c r="O65" s="172"/>
      <c r="P65" s="25"/>
      <c r="Q65" s="5"/>
      <c r="R65" s="4"/>
      <c r="S65" s="4"/>
      <c r="T65" s="5"/>
      <c r="U65" s="4"/>
      <c r="V65" s="4"/>
      <c r="W65" s="6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532"/>
    </row>
    <row r="66" spans="1:34" customFormat="1" ht="12" hidden="1" customHeight="1" x14ac:dyDescent="0.25">
      <c r="A66" s="593">
        <v>1</v>
      </c>
      <c r="B66" s="593"/>
      <c r="C66" s="463" t="s">
        <v>7</v>
      </c>
      <c r="D66" s="633" t="s">
        <v>69</v>
      </c>
      <c r="E66" s="462">
        <v>1991</v>
      </c>
      <c r="F66" s="351">
        <v>2</v>
      </c>
      <c r="G66" s="58">
        <v>48</v>
      </c>
      <c r="H66" s="82">
        <v>63</v>
      </c>
      <c r="I66" s="83">
        <v>111</v>
      </c>
      <c r="J66" s="58">
        <v>17</v>
      </c>
      <c r="K66" s="82">
        <v>44</v>
      </c>
      <c r="L66" s="83">
        <v>61</v>
      </c>
      <c r="M66" s="63">
        <v>0</v>
      </c>
      <c r="N66" s="64">
        <v>149</v>
      </c>
      <c r="O66" s="172"/>
      <c r="P66" s="25"/>
      <c r="Q66" s="5"/>
      <c r="R66" s="4"/>
      <c r="S66" s="4"/>
      <c r="T66" s="5"/>
      <c r="U66" s="4"/>
      <c r="V66" s="4"/>
      <c r="W66" s="6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532"/>
    </row>
    <row r="67" spans="1:34" customFormat="1" ht="12" hidden="1" customHeight="1" x14ac:dyDescent="0.25">
      <c r="A67" s="593">
        <v>1</v>
      </c>
      <c r="B67" s="593"/>
      <c r="C67" s="463" t="s">
        <v>7</v>
      </c>
      <c r="D67" s="633" t="s">
        <v>69</v>
      </c>
      <c r="E67" s="462">
        <v>1992</v>
      </c>
      <c r="F67" s="351">
        <v>3</v>
      </c>
      <c r="G67" s="58">
        <v>65</v>
      </c>
      <c r="H67" s="82">
        <v>123</v>
      </c>
      <c r="I67" s="83">
        <v>188</v>
      </c>
      <c r="J67" s="58">
        <v>35</v>
      </c>
      <c r="K67" s="82">
        <v>31</v>
      </c>
      <c r="L67" s="83">
        <v>66</v>
      </c>
      <c r="M67" s="63">
        <v>13</v>
      </c>
      <c r="N67" s="64">
        <v>202</v>
      </c>
      <c r="O67" s="172"/>
      <c r="P67" s="25"/>
      <c r="Q67" s="5"/>
      <c r="R67" s="4"/>
      <c r="S67" s="4"/>
      <c r="T67" s="5"/>
      <c r="U67" s="4"/>
      <c r="V67" s="4"/>
      <c r="W67" s="6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532"/>
    </row>
    <row r="68" spans="1:34" customFormat="1" ht="12" hidden="1" customHeight="1" x14ac:dyDescent="0.25">
      <c r="A68" s="593">
        <v>1</v>
      </c>
      <c r="B68" s="593"/>
      <c r="C68" s="463" t="s">
        <v>7</v>
      </c>
      <c r="D68" s="633" t="s">
        <v>69</v>
      </c>
      <c r="E68" s="462">
        <v>1993</v>
      </c>
      <c r="F68" s="351">
        <v>4</v>
      </c>
      <c r="G68" s="58">
        <v>147</v>
      </c>
      <c r="H68" s="82">
        <v>129</v>
      </c>
      <c r="I68" s="83">
        <v>276</v>
      </c>
      <c r="J68" s="58">
        <v>32</v>
      </c>
      <c r="K68" s="82">
        <v>67</v>
      </c>
      <c r="L68" s="83">
        <v>99</v>
      </c>
      <c r="M68" s="63">
        <v>5</v>
      </c>
      <c r="N68" s="64">
        <v>296</v>
      </c>
      <c r="O68" s="172"/>
      <c r="P68" s="25"/>
      <c r="Q68" s="5"/>
      <c r="R68" s="4"/>
      <c r="S68" s="4"/>
      <c r="T68" s="5"/>
      <c r="U68" s="4"/>
      <c r="V68" s="4"/>
      <c r="W68" s="6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532"/>
    </row>
    <row r="69" spans="1:34" customFormat="1" ht="12" hidden="1" customHeight="1" x14ac:dyDescent="0.25">
      <c r="A69" s="593">
        <v>1</v>
      </c>
      <c r="B69" s="593"/>
      <c r="C69" s="463" t="s">
        <v>7</v>
      </c>
      <c r="D69" s="633" t="s">
        <v>69</v>
      </c>
      <c r="E69" s="464">
        <v>1994</v>
      </c>
      <c r="F69" s="354">
        <v>5</v>
      </c>
      <c r="G69" s="84">
        <v>114</v>
      </c>
      <c r="H69" s="85">
        <v>126</v>
      </c>
      <c r="I69" s="86">
        <v>240</v>
      </c>
      <c r="J69" s="84">
        <v>52</v>
      </c>
      <c r="K69" s="85">
        <v>52</v>
      </c>
      <c r="L69" s="86">
        <v>104</v>
      </c>
      <c r="M69" s="66">
        <v>10</v>
      </c>
      <c r="N69" s="66">
        <v>390</v>
      </c>
      <c r="O69" s="172"/>
      <c r="P69" s="25"/>
      <c r="Q69" s="5"/>
      <c r="R69" s="4"/>
      <c r="S69" s="4"/>
      <c r="T69" s="5"/>
      <c r="U69" s="4"/>
      <c r="V69" s="4"/>
      <c r="W69" s="6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532"/>
    </row>
    <row r="70" spans="1:34" customFormat="1" ht="12" hidden="1" customHeight="1" x14ac:dyDescent="0.25">
      <c r="A70" s="593">
        <v>1</v>
      </c>
      <c r="B70" s="593"/>
      <c r="C70" s="463" t="s">
        <v>7</v>
      </c>
      <c r="D70" s="633" t="s">
        <v>69</v>
      </c>
      <c r="E70" s="462">
        <v>1995</v>
      </c>
      <c r="F70" s="351">
        <v>6</v>
      </c>
      <c r="G70" s="58">
        <v>142</v>
      </c>
      <c r="H70" s="82">
        <v>170</v>
      </c>
      <c r="I70" s="83">
        <v>312</v>
      </c>
      <c r="J70" s="58">
        <v>51</v>
      </c>
      <c r="K70" s="82">
        <v>63</v>
      </c>
      <c r="L70" s="83">
        <v>114</v>
      </c>
      <c r="M70" s="63">
        <v>24</v>
      </c>
      <c r="N70" s="64">
        <v>480</v>
      </c>
      <c r="O70" s="172"/>
      <c r="P70" s="25"/>
      <c r="Q70" s="5"/>
      <c r="R70" s="4"/>
      <c r="S70" s="4"/>
      <c r="T70" s="5"/>
      <c r="U70" s="4"/>
      <c r="V70" s="4"/>
      <c r="W70" s="6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532"/>
    </row>
    <row r="71" spans="1:34" customFormat="1" ht="12" hidden="1" customHeight="1" x14ac:dyDescent="0.25">
      <c r="A71" s="593">
        <v>1</v>
      </c>
      <c r="B71" s="593"/>
      <c r="C71" s="463" t="s">
        <v>7</v>
      </c>
      <c r="D71" s="633" t="s">
        <v>69</v>
      </c>
      <c r="E71" s="462">
        <v>1996</v>
      </c>
      <c r="F71" s="351">
        <v>7</v>
      </c>
      <c r="G71" s="58">
        <v>137</v>
      </c>
      <c r="H71" s="82">
        <v>154</v>
      </c>
      <c r="I71" s="83">
        <v>291</v>
      </c>
      <c r="J71" s="58">
        <v>119</v>
      </c>
      <c r="K71" s="82">
        <v>72</v>
      </c>
      <c r="L71" s="83">
        <v>191</v>
      </c>
      <c r="M71" s="63">
        <v>23</v>
      </c>
      <c r="N71" s="64">
        <v>648</v>
      </c>
      <c r="O71" s="172"/>
      <c r="P71" s="25"/>
      <c r="Q71" s="5"/>
      <c r="R71" s="4"/>
      <c r="S71" s="4"/>
      <c r="T71" s="5"/>
      <c r="U71" s="4"/>
      <c r="V71" s="4"/>
      <c r="W71" s="6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532"/>
    </row>
    <row r="72" spans="1:34" customFormat="1" ht="12" hidden="1" customHeight="1" x14ac:dyDescent="0.25">
      <c r="A72" s="593">
        <v>1</v>
      </c>
      <c r="B72" s="593"/>
      <c r="C72" s="463" t="s">
        <v>7</v>
      </c>
      <c r="D72" s="633" t="s">
        <v>69</v>
      </c>
      <c r="E72" s="462">
        <v>1997</v>
      </c>
      <c r="F72" s="351">
        <v>8</v>
      </c>
      <c r="G72" s="58">
        <v>189</v>
      </c>
      <c r="H72" s="82">
        <v>158</v>
      </c>
      <c r="I72" s="83">
        <v>347</v>
      </c>
      <c r="J72" s="58">
        <v>114</v>
      </c>
      <c r="K72" s="82">
        <v>150</v>
      </c>
      <c r="L72" s="83">
        <v>264</v>
      </c>
      <c r="M72" s="63">
        <v>106</v>
      </c>
      <c r="N72" s="64">
        <v>803</v>
      </c>
      <c r="O72" s="172"/>
      <c r="P72" s="25"/>
      <c r="Q72" s="5"/>
      <c r="R72" s="4"/>
      <c r="S72" s="4"/>
      <c r="T72" s="5"/>
      <c r="U72" s="4"/>
      <c r="V72" s="4"/>
      <c r="W72" s="6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532"/>
    </row>
    <row r="73" spans="1:34" customFormat="1" ht="12" hidden="1" customHeight="1" x14ac:dyDescent="0.25">
      <c r="A73" s="593">
        <v>1</v>
      </c>
      <c r="B73" s="593"/>
      <c r="C73" s="463" t="s">
        <v>7</v>
      </c>
      <c r="D73" s="633" t="s">
        <v>69</v>
      </c>
      <c r="E73" s="462">
        <v>1998</v>
      </c>
      <c r="F73" s="351">
        <v>9</v>
      </c>
      <c r="G73" s="58">
        <v>107</v>
      </c>
      <c r="H73" s="82">
        <v>115</v>
      </c>
      <c r="I73" s="83">
        <v>222</v>
      </c>
      <c r="J73" s="58">
        <v>95</v>
      </c>
      <c r="K73" s="82">
        <v>123</v>
      </c>
      <c r="L73" s="83">
        <v>218</v>
      </c>
      <c r="M73" s="64">
        <v>74</v>
      </c>
      <c r="N73" s="64">
        <v>947</v>
      </c>
      <c r="O73" s="172"/>
      <c r="P73" s="25"/>
      <c r="Q73" s="5"/>
      <c r="R73" s="4"/>
      <c r="S73" s="4"/>
      <c r="T73" s="5"/>
      <c r="U73" s="4"/>
      <c r="V73" s="4"/>
      <c r="W73" s="6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532"/>
    </row>
    <row r="74" spans="1:34" customFormat="1" ht="12" hidden="1" customHeight="1" x14ac:dyDescent="0.25">
      <c r="A74" s="593">
        <v>1</v>
      </c>
      <c r="B74" s="593"/>
      <c r="C74" s="463" t="s">
        <v>7</v>
      </c>
      <c r="D74" s="633" t="s">
        <v>69</v>
      </c>
      <c r="E74" s="462">
        <v>1999</v>
      </c>
      <c r="F74" s="351">
        <v>10</v>
      </c>
      <c r="G74" s="58">
        <v>162</v>
      </c>
      <c r="H74" s="82">
        <v>177</v>
      </c>
      <c r="I74" s="83">
        <v>339</v>
      </c>
      <c r="J74" s="58">
        <v>99</v>
      </c>
      <c r="K74" s="82">
        <v>83</v>
      </c>
      <c r="L74" s="83">
        <v>182</v>
      </c>
      <c r="M74" s="64">
        <v>50</v>
      </c>
      <c r="N74" s="64">
        <v>1079</v>
      </c>
      <c r="O74" s="172"/>
      <c r="P74" s="25"/>
      <c r="Q74" s="5"/>
      <c r="R74" s="4"/>
      <c r="S74" s="4"/>
      <c r="T74" s="5"/>
      <c r="U74" s="4"/>
      <c r="V74" s="4"/>
      <c r="W74" s="6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532"/>
    </row>
    <row r="75" spans="1:34" customFormat="1" ht="12" hidden="1" customHeight="1" x14ac:dyDescent="0.25">
      <c r="A75" s="593">
        <v>1</v>
      </c>
      <c r="B75" s="593"/>
      <c r="C75" s="463" t="s">
        <v>7</v>
      </c>
      <c r="D75" s="633" t="s">
        <v>69</v>
      </c>
      <c r="E75" s="462">
        <v>2000</v>
      </c>
      <c r="F75" s="351">
        <v>11</v>
      </c>
      <c r="G75" s="58">
        <v>184</v>
      </c>
      <c r="H75" s="82">
        <v>193</v>
      </c>
      <c r="I75" s="83">
        <v>377</v>
      </c>
      <c r="J75" s="58">
        <v>115</v>
      </c>
      <c r="K75" s="82">
        <v>137</v>
      </c>
      <c r="L75" s="83">
        <v>252</v>
      </c>
      <c r="M75" s="64">
        <v>88</v>
      </c>
      <c r="N75" s="64">
        <v>1243</v>
      </c>
      <c r="O75" s="172"/>
      <c r="P75" s="25"/>
      <c r="Q75" s="5"/>
      <c r="R75" s="4"/>
      <c r="S75" s="4"/>
      <c r="T75" s="5"/>
      <c r="U75" s="4"/>
      <c r="V75" s="4"/>
      <c r="W75" s="6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532"/>
    </row>
    <row r="76" spans="1:34" customFormat="1" ht="12" hidden="1" customHeight="1" x14ac:dyDescent="0.25">
      <c r="A76" s="593">
        <v>1</v>
      </c>
      <c r="B76" s="593"/>
      <c r="C76" s="463" t="s">
        <v>7</v>
      </c>
      <c r="D76" s="633" t="s">
        <v>69</v>
      </c>
      <c r="E76" s="462">
        <v>2001</v>
      </c>
      <c r="F76" s="351">
        <v>12</v>
      </c>
      <c r="G76" s="58">
        <v>173</v>
      </c>
      <c r="H76" s="82">
        <v>180</v>
      </c>
      <c r="I76" s="83">
        <v>353</v>
      </c>
      <c r="J76" s="58">
        <v>132</v>
      </c>
      <c r="K76" s="82">
        <v>110</v>
      </c>
      <c r="L76" s="83">
        <v>242</v>
      </c>
      <c r="M76" s="64">
        <v>82</v>
      </c>
      <c r="N76" s="64">
        <v>1403</v>
      </c>
      <c r="O76" s="172"/>
      <c r="P76" s="25"/>
      <c r="Q76" s="5"/>
      <c r="R76" s="4"/>
      <c r="S76" s="4"/>
      <c r="T76" s="5"/>
      <c r="U76" s="4"/>
      <c r="V76" s="4"/>
      <c r="W76" s="6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532"/>
    </row>
    <row r="77" spans="1:34" customFormat="1" ht="12" hidden="1" customHeight="1" x14ac:dyDescent="0.25">
      <c r="A77" s="593">
        <v>1</v>
      </c>
      <c r="B77" s="593"/>
      <c r="C77" s="463" t="s">
        <v>7</v>
      </c>
      <c r="D77" s="633" t="s">
        <v>69</v>
      </c>
      <c r="E77" s="462">
        <v>2002</v>
      </c>
      <c r="F77" s="351">
        <v>13</v>
      </c>
      <c r="G77" s="58">
        <v>121</v>
      </c>
      <c r="H77" s="82">
        <v>208</v>
      </c>
      <c r="I77" s="83">
        <v>329</v>
      </c>
      <c r="J77" s="58">
        <v>127</v>
      </c>
      <c r="K77" s="82">
        <v>159</v>
      </c>
      <c r="L77" s="83">
        <v>286</v>
      </c>
      <c r="M77" s="64">
        <v>111</v>
      </c>
      <c r="N77" s="64">
        <v>1578</v>
      </c>
      <c r="O77" s="172"/>
      <c r="P77" s="25"/>
      <c r="Q77" s="5"/>
      <c r="R77" s="4"/>
      <c r="S77" s="4"/>
      <c r="T77" s="5"/>
      <c r="U77" s="4"/>
      <c r="V77" s="4"/>
      <c r="W77" s="6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532"/>
    </row>
    <row r="78" spans="1:34" customFormat="1" ht="12" hidden="1" customHeight="1" x14ac:dyDescent="0.25">
      <c r="A78" s="593">
        <v>1</v>
      </c>
      <c r="B78" s="593"/>
      <c r="C78" s="463" t="s">
        <v>7</v>
      </c>
      <c r="D78" s="633" t="s">
        <v>69</v>
      </c>
      <c r="E78" s="462">
        <v>2003</v>
      </c>
      <c r="F78" s="351">
        <v>14</v>
      </c>
      <c r="G78" s="58">
        <v>150</v>
      </c>
      <c r="H78" s="82">
        <v>228</v>
      </c>
      <c r="I78" s="83">
        <v>378</v>
      </c>
      <c r="J78" s="58">
        <v>98</v>
      </c>
      <c r="K78" s="82">
        <v>83</v>
      </c>
      <c r="L78" s="83">
        <v>181</v>
      </c>
      <c r="M78" s="64">
        <v>152</v>
      </c>
      <c r="N78" s="64">
        <v>1607</v>
      </c>
      <c r="O78" s="172"/>
      <c r="P78" s="25"/>
      <c r="Q78" s="5"/>
      <c r="R78" s="4"/>
      <c r="S78" s="4"/>
      <c r="T78" s="5"/>
      <c r="U78" s="4"/>
      <c r="V78" s="4"/>
      <c r="W78" s="6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532"/>
    </row>
    <row r="79" spans="1:34" customFormat="1" ht="12" hidden="1" customHeight="1" x14ac:dyDescent="0.25">
      <c r="A79" s="593">
        <v>1</v>
      </c>
      <c r="B79" s="593"/>
      <c r="C79" s="463" t="s">
        <v>7</v>
      </c>
      <c r="D79" s="633" t="s">
        <v>69</v>
      </c>
      <c r="E79" s="462">
        <v>2004</v>
      </c>
      <c r="F79" s="351">
        <v>15</v>
      </c>
      <c r="G79" s="58">
        <v>137</v>
      </c>
      <c r="H79" s="82">
        <v>200</v>
      </c>
      <c r="I79" s="83">
        <v>337</v>
      </c>
      <c r="J79" s="58">
        <v>95</v>
      </c>
      <c r="K79" s="82">
        <v>139</v>
      </c>
      <c r="L79" s="83">
        <v>234</v>
      </c>
      <c r="M79" s="63">
        <v>107</v>
      </c>
      <c r="N79" s="63">
        <v>1735</v>
      </c>
      <c r="O79" s="172" t="s">
        <v>5</v>
      </c>
      <c r="P79" s="25"/>
      <c r="Q79" s="5"/>
      <c r="R79" s="4"/>
      <c r="S79" s="4"/>
      <c r="T79" s="5"/>
      <c r="U79" s="4"/>
      <c r="V79" s="4"/>
      <c r="W79" s="6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532"/>
    </row>
    <row r="80" spans="1:34" customFormat="1" ht="12" hidden="1" customHeight="1" x14ac:dyDescent="0.25">
      <c r="A80" s="593">
        <v>1</v>
      </c>
      <c r="B80" s="593"/>
      <c r="C80" s="462"/>
      <c r="D80" s="632"/>
      <c r="E80" s="461">
        <v>2006</v>
      </c>
      <c r="F80" s="351">
        <v>16</v>
      </c>
      <c r="G80" s="58">
        <v>171</v>
      </c>
      <c r="H80" s="82">
        <v>192</v>
      </c>
      <c r="I80" s="83">
        <v>363</v>
      </c>
      <c r="J80" s="58">
        <v>148</v>
      </c>
      <c r="K80" s="82">
        <v>132</v>
      </c>
      <c r="L80" s="83">
        <v>280</v>
      </c>
      <c r="M80" s="63">
        <v>146</v>
      </c>
      <c r="N80" s="63">
        <v>2099</v>
      </c>
      <c r="O80" s="172"/>
      <c r="P80" s="25"/>
      <c r="Q80" s="4"/>
      <c r="R80" s="4"/>
      <c r="S80" s="4"/>
      <c r="T80" s="4"/>
      <c r="U80" s="4"/>
      <c r="V80" s="4"/>
      <c r="W80" s="4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532"/>
    </row>
    <row r="81" spans="1:34" customFormat="1" ht="12" hidden="1" customHeight="1" x14ac:dyDescent="0.25">
      <c r="A81" s="593">
        <v>1</v>
      </c>
      <c r="B81" s="593"/>
      <c r="C81" s="463" t="s">
        <v>7</v>
      </c>
      <c r="D81" s="634" t="s">
        <v>69</v>
      </c>
      <c r="E81" s="461">
        <v>2007</v>
      </c>
      <c r="F81" s="351">
        <v>17</v>
      </c>
      <c r="G81" s="58">
        <v>173</v>
      </c>
      <c r="H81" s="82">
        <v>163</v>
      </c>
      <c r="I81" s="83">
        <v>336</v>
      </c>
      <c r="J81" s="58">
        <v>69</v>
      </c>
      <c r="K81" s="82">
        <v>127</v>
      </c>
      <c r="L81" s="83">
        <v>196</v>
      </c>
      <c r="M81" s="63">
        <v>167</v>
      </c>
      <c r="N81" s="63">
        <v>2126</v>
      </c>
      <c r="O81" s="172" t="s">
        <v>5</v>
      </c>
      <c r="P81" s="25"/>
      <c r="Q81" s="5"/>
      <c r="R81" s="4"/>
      <c r="S81" s="4"/>
      <c r="T81" s="5"/>
      <c r="U81" s="4"/>
      <c r="V81" s="4"/>
      <c r="W81" s="6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532"/>
    </row>
    <row r="82" spans="1:34" customFormat="1" ht="12" hidden="1" customHeight="1" x14ac:dyDescent="0.25">
      <c r="A82" s="593">
        <v>1</v>
      </c>
      <c r="B82" s="593"/>
      <c r="C82" s="463" t="s">
        <v>7</v>
      </c>
      <c r="D82" s="634" t="s">
        <v>69</v>
      </c>
      <c r="E82" s="461">
        <v>2008</v>
      </c>
      <c r="F82" s="351">
        <v>18</v>
      </c>
      <c r="G82" s="76">
        <v>192</v>
      </c>
      <c r="H82" s="77">
        <v>182</v>
      </c>
      <c r="I82" s="78">
        <v>374</v>
      </c>
      <c r="J82" s="76">
        <v>133</v>
      </c>
      <c r="K82" s="77">
        <v>116</v>
      </c>
      <c r="L82" s="78">
        <v>249</v>
      </c>
      <c r="M82" s="61">
        <v>191</v>
      </c>
      <c r="N82" s="61">
        <v>2181</v>
      </c>
      <c r="O82" s="172" t="s">
        <v>5</v>
      </c>
      <c r="P82" s="25"/>
      <c r="Q82" s="5"/>
      <c r="R82" s="4"/>
      <c r="S82" s="4"/>
      <c r="T82" s="5"/>
      <c r="U82" s="4"/>
      <c r="V82" s="4"/>
      <c r="W82" s="6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532"/>
    </row>
    <row r="83" spans="1:34" customFormat="1" ht="12" hidden="1" customHeight="1" x14ac:dyDescent="0.25">
      <c r="A83" s="593">
        <v>1</v>
      </c>
      <c r="B83" s="593"/>
      <c r="C83" s="462"/>
      <c r="D83" s="632"/>
      <c r="E83" s="461">
        <v>2009</v>
      </c>
      <c r="F83" s="351">
        <v>19</v>
      </c>
      <c r="G83" s="58">
        <v>186</v>
      </c>
      <c r="H83" s="82">
        <v>177</v>
      </c>
      <c r="I83" s="83">
        <v>363</v>
      </c>
      <c r="J83" s="58">
        <v>130</v>
      </c>
      <c r="K83" s="77">
        <v>152</v>
      </c>
      <c r="L83" s="83">
        <v>282</v>
      </c>
      <c r="M83" s="63">
        <v>160</v>
      </c>
      <c r="N83" s="63">
        <v>2302</v>
      </c>
      <c r="O83" s="172" t="s">
        <v>5</v>
      </c>
      <c r="P83" s="25"/>
      <c r="Q83" s="5"/>
      <c r="R83" s="4"/>
      <c r="S83" s="4"/>
      <c r="T83" s="5"/>
      <c r="U83" s="4"/>
      <c r="V83" s="4"/>
      <c r="W83" s="6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532"/>
    </row>
    <row r="84" spans="1:34" customFormat="1" ht="12" customHeight="1" x14ac:dyDescent="0.25">
      <c r="A84" s="593">
        <v>1</v>
      </c>
      <c r="B84" s="593"/>
      <c r="C84" s="463" t="s">
        <v>7</v>
      </c>
      <c r="D84" s="634" t="s">
        <v>69</v>
      </c>
      <c r="E84" s="462">
        <v>2010</v>
      </c>
      <c r="F84" s="351">
        <v>20</v>
      </c>
      <c r="G84" s="409">
        <v>176</v>
      </c>
      <c r="H84" s="410">
        <v>149</v>
      </c>
      <c r="I84" s="411">
        <f>SUM(H84,G84)</f>
        <v>325</v>
      </c>
      <c r="J84" s="409">
        <v>110</v>
      </c>
      <c r="K84" s="412">
        <v>107</v>
      </c>
      <c r="L84" s="411">
        <f>SUM(K84,J84)</f>
        <v>217</v>
      </c>
      <c r="M84" s="65">
        <v>172</v>
      </c>
      <c r="N84" s="65">
        <v>2347</v>
      </c>
      <c r="O84" s="172"/>
      <c r="P84" s="25"/>
      <c r="Q84" s="5"/>
      <c r="R84" s="4"/>
      <c r="S84" s="4"/>
      <c r="T84" s="5"/>
      <c r="U84" s="4"/>
      <c r="V84" s="4"/>
      <c r="W84" s="6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535"/>
    </row>
    <row r="85" spans="1:34" s="269" customFormat="1" ht="12" customHeight="1" x14ac:dyDescent="0.2">
      <c r="A85" s="593"/>
      <c r="B85" s="593"/>
      <c r="C85" s="463"/>
      <c r="D85" s="613"/>
      <c r="E85" s="462">
        <v>2011</v>
      </c>
      <c r="F85" s="352"/>
      <c r="G85" s="409">
        <v>179</v>
      </c>
      <c r="H85" s="410">
        <v>151</v>
      </c>
      <c r="I85" s="411">
        <f>SUM(H85,G85)</f>
        <v>330</v>
      </c>
      <c r="J85" s="409">
        <v>81</v>
      </c>
      <c r="K85" s="412">
        <v>102</v>
      </c>
      <c r="L85" s="411">
        <v>183</v>
      </c>
      <c r="M85" s="65">
        <v>120</v>
      </c>
      <c r="N85" s="65">
        <v>2410</v>
      </c>
      <c r="O85" s="531"/>
      <c r="P85" s="266"/>
      <c r="Q85" s="267"/>
      <c r="R85" s="268"/>
      <c r="S85" s="268"/>
      <c r="T85" s="267"/>
      <c r="U85" s="268"/>
      <c r="V85" s="268"/>
      <c r="W85" s="268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35">
        <f>N84+L85-M85</f>
        <v>2410</v>
      </c>
    </row>
    <row r="86" spans="1:34" s="269" customFormat="1" ht="12" customHeight="1" x14ac:dyDescent="0.2">
      <c r="A86" s="593"/>
      <c r="B86" s="593"/>
      <c r="C86" s="463"/>
      <c r="D86" s="613"/>
      <c r="E86" s="462" t="s">
        <v>381</v>
      </c>
      <c r="F86" s="352"/>
      <c r="G86" s="342">
        <v>138</v>
      </c>
      <c r="H86" s="343">
        <v>166</v>
      </c>
      <c r="I86" s="344">
        <v>304</v>
      </c>
      <c r="J86" s="345">
        <v>81</v>
      </c>
      <c r="K86" s="343">
        <v>63</v>
      </c>
      <c r="L86" s="344">
        <v>144</v>
      </c>
      <c r="M86" s="346">
        <v>150</v>
      </c>
      <c r="N86" s="346">
        <v>2404</v>
      </c>
      <c r="O86" s="531"/>
      <c r="P86" s="266"/>
      <c r="Q86" s="267"/>
      <c r="R86" s="268"/>
      <c r="S86" s="268"/>
      <c r="T86" s="267"/>
      <c r="U86" s="268"/>
      <c r="V86" s="268"/>
      <c r="W86" s="268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35">
        <f>N85+L86-M86</f>
        <v>2404</v>
      </c>
    </row>
    <row r="87" spans="1:34" s="269" customFormat="1" ht="12" customHeight="1" x14ac:dyDescent="0.2">
      <c r="A87" s="593"/>
      <c r="B87" s="593"/>
      <c r="C87" s="463"/>
      <c r="D87" s="613"/>
      <c r="E87" s="462">
        <v>2013</v>
      </c>
      <c r="F87" s="352"/>
      <c r="G87" s="343">
        <v>134</v>
      </c>
      <c r="H87" s="343">
        <v>196</v>
      </c>
      <c r="I87" s="344">
        <v>330</v>
      </c>
      <c r="J87" s="345">
        <v>123</v>
      </c>
      <c r="K87" s="343">
        <v>114</v>
      </c>
      <c r="L87" s="344">
        <v>237</v>
      </c>
      <c r="M87" s="346">
        <v>166</v>
      </c>
      <c r="N87" s="346">
        <v>2471</v>
      </c>
      <c r="O87" s="531"/>
      <c r="P87" s="266"/>
      <c r="Q87" s="267"/>
      <c r="R87" s="268"/>
      <c r="S87" s="268"/>
      <c r="T87" s="267"/>
      <c r="U87" s="268"/>
      <c r="V87" s="268"/>
      <c r="W87" s="268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35"/>
    </row>
    <row r="88" spans="1:34" s="269" customFormat="1" ht="12" customHeight="1" x14ac:dyDescent="0.2">
      <c r="A88" s="593"/>
      <c r="B88" s="593"/>
      <c r="C88" s="463"/>
      <c r="D88" s="613"/>
      <c r="E88" s="462">
        <v>2014</v>
      </c>
      <c r="F88" s="352"/>
      <c r="G88" s="343">
        <v>137</v>
      </c>
      <c r="H88" s="343">
        <v>204</v>
      </c>
      <c r="I88" s="344">
        <v>341</v>
      </c>
      <c r="J88" s="345">
        <v>95</v>
      </c>
      <c r="K88" s="343">
        <v>107</v>
      </c>
      <c r="L88" s="344">
        <v>202</v>
      </c>
      <c r="M88" s="346">
        <v>131</v>
      </c>
      <c r="N88" s="346">
        <v>2542</v>
      </c>
      <c r="O88" s="531"/>
      <c r="P88" s="266"/>
      <c r="Q88" s="267"/>
      <c r="R88" s="268"/>
      <c r="S88" s="268"/>
      <c r="T88" s="267"/>
      <c r="U88" s="268"/>
      <c r="V88" s="268"/>
      <c r="W88" s="268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35"/>
    </row>
    <row r="89" spans="1:34" customFormat="1" ht="6.75" customHeight="1" thickBot="1" x14ac:dyDescent="0.3">
      <c r="A89" s="593"/>
      <c r="B89" s="595"/>
      <c r="C89" s="463"/>
      <c r="D89" s="633"/>
      <c r="E89" s="462"/>
      <c r="F89" s="353">
        <v>21</v>
      </c>
      <c r="G89" s="409"/>
      <c r="H89" s="82"/>
      <c r="I89" s="83"/>
      <c r="J89" s="58"/>
      <c r="K89" s="82"/>
      <c r="L89" s="83"/>
      <c r="M89" s="63"/>
      <c r="N89" s="63"/>
      <c r="O89" s="172"/>
      <c r="P89" s="25"/>
      <c r="Q89" s="5"/>
      <c r="R89" s="4"/>
      <c r="S89" s="4"/>
      <c r="T89" s="5"/>
      <c r="U89" s="4"/>
      <c r="V89" s="4"/>
      <c r="W89" s="6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532"/>
    </row>
    <row r="90" spans="1:34" customFormat="1" ht="12" hidden="1" customHeight="1" x14ac:dyDescent="0.25">
      <c r="A90" s="593">
        <v>1</v>
      </c>
      <c r="B90" s="593"/>
      <c r="C90" s="463" t="s">
        <v>184</v>
      </c>
      <c r="D90" s="613" t="s">
        <v>185</v>
      </c>
      <c r="E90" s="463">
        <v>2004</v>
      </c>
      <c r="F90" s="352">
        <v>0</v>
      </c>
      <c r="G90" s="79"/>
      <c r="H90" s="80"/>
      <c r="I90" s="81"/>
      <c r="J90" s="79"/>
      <c r="K90" s="80"/>
      <c r="L90" s="81"/>
      <c r="M90" s="62"/>
      <c r="N90" s="62"/>
      <c r="O90" s="172"/>
      <c r="P90" s="25"/>
      <c r="Q90" s="5"/>
      <c r="R90" s="4"/>
      <c r="S90" s="4"/>
      <c r="T90" s="5"/>
      <c r="U90" s="4"/>
      <c r="V90" s="4"/>
      <c r="W90" s="6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532"/>
    </row>
    <row r="91" spans="1:34" customFormat="1" ht="12" hidden="1" customHeight="1" x14ac:dyDescent="0.25">
      <c r="A91" s="593">
        <v>1</v>
      </c>
      <c r="B91" s="593"/>
      <c r="C91" s="462"/>
      <c r="D91" s="632"/>
      <c r="E91" s="461">
        <v>2006</v>
      </c>
      <c r="F91" s="352">
        <v>1</v>
      </c>
      <c r="G91" s="58" t="s">
        <v>331</v>
      </c>
      <c r="H91" s="82" t="s">
        <v>331</v>
      </c>
      <c r="I91" s="83" t="s">
        <v>331</v>
      </c>
      <c r="J91" s="58" t="s">
        <v>331</v>
      </c>
      <c r="K91" s="82" t="s">
        <v>331</v>
      </c>
      <c r="L91" s="83" t="s">
        <v>331</v>
      </c>
      <c r="M91" s="63" t="s">
        <v>331</v>
      </c>
      <c r="N91" s="63">
        <v>189</v>
      </c>
      <c r="O91" s="172"/>
      <c r="P91" s="25"/>
      <c r="Q91" s="4"/>
      <c r="R91" s="4"/>
      <c r="S91" s="4"/>
      <c r="T91" s="4"/>
      <c r="U91" s="4"/>
      <c r="V91" s="4"/>
      <c r="W91" s="4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532"/>
    </row>
    <row r="92" spans="1:34" customFormat="1" ht="10.5" hidden="1" customHeight="1" x14ac:dyDescent="0.25">
      <c r="A92" s="593">
        <v>1</v>
      </c>
      <c r="B92" s="593"/>
      <c r="C92" s="463" t="s">
        <v>184</v>
      </c>
      <c r="D92" s="635" t="s">
        <v>205</v>
      </c>
      <c r="E92" s="461">
        <v>2007</v>
      </c>
      <c r="F92" s="352">
        <v>2</v>
      </c>
      <c r="G92" s="58">
        <v>24</v>
      </c>
      <c r="H92" s="82">
        <v>0</v>
      </c>
      <c r="I92" s="83">
        <v>24</v>
      </c>
      <c r="J92" s="58">
        <v>7</v>
      </c>
      <c r="K92" s="82">
        <v>0</v>
      </c>
      <c r="L92" s="83">
        <v>7</v>
      </c>
      <c r="M92" s="63">
        <v>0</v>
      </c>
      <c r="N92" s="63">
        <v>196</v>
      </c>
      <c r="O92" s="172" t="s">
        <v>5</v>
      </c>
      <c r="P92" s="25"/>
      <c r="Q92" s="5"/>
      <c r="R92" s="4"/>
      <c r="S92" s="4"/>
      <c r="T92" s="5"/>
      <c r="U92" s="4"/>
      <c r="V92" s="4"/>
      <c r="W92" s="6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532"/>
    </row>
    <row r="93" spans="1:34" customFormat="1" ht="12" hidden="1" customHeight="1" x14ac:dyDescent="0.25">
      <c r="A93" s="593">
        <v>1</v>
      </c>
      <c r="B93" s="593"/>
      <c r="C93" s="463" t="s">
        <v>184</v>
      </c>
      <c r="D93" s="635" t="s">
        <v>205</v>
      </c>
      <c r="E93" s="461">
        <v>2008</v>
      </c>
      <c r="F93" s="352">
        <v>3</v>
      </c>
      <c r="G93" s="76">
        <v>23</v>
      </c>
      <c r="H93" s="77">
        <v>0</v>
      </c>
      <c r="I93" s="78">
        <v>23</v>
      </c>
      <c r="J93" s="76">
        <v>11</v>
      </c>
      <c r="K93" s="77">
        <v>0</v>
      </c>
      <c r="L93" s="78">
        <v>11</v>
      </c>
      <c r="M93" s="61">
        <v>0</v>
      </c>
      <c r="N93" s="61">
        <v>207</v>
      </c>
      <c r="O93" s="172" t="s">
        <v>5</v>
      </c>
      <c r="P93" s="25"/>
      <c r="Q93" s="5"/>
      <c r="R93" s="4"/>
      <c r="S93" s="4"/>
      <c r="T93" s="5"/>
      <c r="U93" s="4"/>
      <c r="V93" s="4"/>
      <c r="W93" s="6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532"/>
    </row>
    <row r="94" spans="1:34" customFormat="1" ht="12" hidden="1" customHeight="1" x14ac:dyDescent="0.25">
      <c r="A94" s="593">
        <v>1</v>
      </c>
      <c r="B94" s="593"/>
      <c r="C94" s="462"/>
      <c r="D94" s="632"/>
      <c r="E94" s="461">
        <v>2009</v>
      </c>
      <c r="F94" s="352">
        <v>4</v>
      </c>
      <c r="G94" s="58">
        <v>22</v>
      </c>
      <c r="H94" s="82">
        <v>0</v>
      </c>
      <c r="I94" s="83">
        <v>22</v>
      </c>
      <c r="J94" s="58">
        <v>16</v>
      </c>
      <c r="K94" s="77">
        <v>0</v>
      </c>
      <c r="L94" s="83">
        <v>16</v>
      </c>
      <c r="M94" s="63">
        <v>0</v>
      </c>
      <c r="N94" s="63">
        <v>223</v>
      </c>
      <c r="O94" s="172"/>
      <c r="P94" s="25"/>
      <c r="Q94" s="5"/>
      <c r="R94" s="4"/>
      <c r="S94" s="4"/>
      <c r="T94" s="5"/>
      <c r="U94" s="4"/>
      <c r="V94" s="4"/>
      <c r="W94" s="6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532"/>
    </row>
    <row r="95" spans="1:34" customFormat="1" ht="12" customHeight="1" x14ac:dyDescent="0.25">
      <c r="A95" s="593">
        <v>1</v>
      </c>
      <c r="B95" s="593"/>
      <c r="C95" s="463" t="s">
        <v>184</v>
      </c>
      <c r="D95" s="635" t="s">
        <v>205</v>
      </c>
      <c r="E95" s="462">
        <v>2010</v>
      </c>
      <c r="F95" s="352">
        <v>5</v>
      </c>
      <c r="G95" s="409">
        <v>22</v>
      </c>
      <c r="H95" s="410">
        <v>0</v>
      </c>
      <c r="I95" s="411">
        <f>SUM(H95,G95)</f>
        <v>22</v>
      </c>
      <c r="J95" s="409">
        <v>6</v>
      </c>
      <c r="K95" s="412">
        <v>0</v>
      </c>
      <c r="L95" s="411">
        <f>SUM(K95,J95)</f>
        <v>6</v>
      </c>
      <c r="M95" s="65">
        <v>30</v>
      </c>
      <c r="N95" s="65">
        <v>199</v>
      </c>
      <c r="O95" s="172"/>
      <c r="P95" s="25"/>
      <c r="Q95" s="5"/>
      <c r="R95" s="4"/>
      <c r="S95" s="4"/>
      <c r="T95" s="5"/>
      <c r="U95" s="4"/>
      <c r="V95" s="4"/>
      <c r="W95" s="6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535"/>
    </row>
    <row r="96" spans="1:34" s="269" customFormat="1" ht="12" customHeight="1" x14ac:dyDescent="0.2">
      <c r="A96" s="593"/>
      <c r="B96" s="593"/>
      <c r="C96" s="463"/>
      <c r="D96" s="613"/>
      <c r="E96" s="462">
        <v>2011</v>
      </c>
      <c r="F96" s="352"/>
      <c r="G96" s="409">
        <v>62</v>
      </c>
      <c r="H96" s="410">
        <v>0</v>
      </c>
      <c r="I96" s="411">
        <f>SUM(H96,G96)</f>
        <v>62</v>
      </c>
      <c r="J96" s="299">
        <v>18</v>
      </c>
      <c r="K96" s="412">
        <v>0</v>
      </c>
      <c r="L96" s="411">
        <f>SUM(K96,J96)</f>
        <v>18</v>
      </c>
      <c r="M96" s="65">
        <v>0</v>
      </c>
      <c r="N96" s="65">
        <v>217</v>
      </c>
      <c r="O96" s="531"/>
      <c r="P96" s="266"/>
      <c r="Q96" s="267"/>
      <c r="R96" s="268"/>
      <c r="S96" s="268"/>
      <c r="T96" s="267"/>
      <c r="U96" s="268"/>
      <c r="V96" s="268"/>
      <c r="W96" s="268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35">
        <f>N95+L96-M96</f>
        <v>217</v>
      </c>
    </row>
    <row r="97" spans="1:34" s="269" customFormat="1" ht="12" customHeight="1" x14ac:dyDescent="0.2">
      <c r="A97" s="593"/>
      <c r="B97" s="593"/>
      <c r="C97" s="463"/>
      <c r="D97" s="613"/>
      <c r="E97" s="462" t="s">
        <v>381</v>
      </c>
      <c r="F97" s="352"/>
      <c r="G97" s="409" t="s">
        <v>331</v>
      </c>
      <c r="H97" s="410" t="s">
        <v>331</v>
      </c>
      <c r="I97" s="411" t="s">
        <v>331</v>
      </c>
      <c r="J97" s="409" t="s">
        <v>331</v>
      </c>
      <c r="K97" s="410" t="s">
        <v>331</v>
      </c>
      <c r="L97" s="411" t="s">
        <v>331</v>
      </c>
      <c r="M97" s="408" t="s">
        <v>331</v>
      </c>
      <c r="N97" s="408">
        <v>217</v>
      </c>
      <c r="O97" s="533" t="s">
        <v>119</v>
      </c>
      <c r="P97" s="266"/>
      <c r="Q97" s="267"/>
      <c r="R97" s="268"/>
      <c r="S97" s="268"/>
      <c r="T97" s="267"/>
      <c r="U97" s="268"/>
      <c r="V97" s="268"/>
      <c r="W97" s="268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35">
        <v>217</v>
      </c>
    </row>
    <row r="98" spans="1:34" s="269" customFormat="1" ht="12" customHeight="1" x14ac:dyDescent="0.2">
      <c r="A98" s="593"/>
      <c r="B98" s="593"/>
      <c r="C98" s="463"/>
      <c r="D98" s="613"/>
      <c r="E98" s="462">
        <v>2013</v>
      </c>
      <c r="F98" s="352"/>
      <c r="G98" s="409">
        <v>28</v>
      </c>
      <c r="H98" s="410">
        <v>2</v>
      </c>
      <c r="I98" s="411">
        <v>30</v>
      </c>
      <c r="J98" s="409">
        <v>14</v>
      </c>
      <c r="K98" s="410">
        <v>0</v>
      </c>
      <c r="L98" s="411">
        <v>14</v>
      </c>
      <c r="M98" s="408">
        <v>2</v>
      </c>
      <c r="N98" s="408">
        <v>229</v>
      </c>
      <c r="O98" s="533"/>
      <c r="P98" s="266"/>
      <c r="Q98" s="267"/>
      <c r="R98" s="268"/>
      <c r="S98" s="268"/>
      <c r="T98" s="267"/>
      <c r="U98" s="268"/>
      <c r="V98" s="268"/>
      <c r="W98" s="268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35"/>
    </row>
    <row r="99" spans="1:34" s="269" customFormat="1" ht="12" customHeight="1" x14ac:dyDescent="0.2">
      <c r="A99" s="593"/>
      <c r="B99" s="593"/>
      <c r="C99" s="463"/>
      <c r="D99" s="613"/>
      <c r="E99" s="462">
        <v>2014</v>
      </c>
      <c r="F99" s="352"/>
      <c r="G99" s="409">
        <v>19</v>
      </c>
      <c r="H99" s="410">
        <v>0</v>
      </c>
      <c r="I99" s="411">
        <v>19</v>
      </c>
      <c r="J99" s="409">
        <v>19</v>
      </c>
      <c r="K99" s="410">
        <v>0</v>
      </c>
      <c r="L99" s="411">
        <v>19</v>
      </c>
      <c r="M99" s="408">
        <v>69</v>
      </c>
      <c r="N99" s="408">
        <v>179</v>
      </c>
      <c r="O99" s="533"/>
      <c r="P99" s="266"/>
      <c r="Q99" s="267"/>
      <c r="R99" s="268"/>
      <c r="S99" s="268"/>
      <c r="T99" s="267"/>
      <c r="U99" s="268"/>
      <c r="V99" s="268"/>
      <c r="W99" s="268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35"/>
    </row>
    <row r="100" spans="1:34" customFormat="1" ht="6.75" customHeight="1" thickBot="1" x14ac:dyDescent="0.3">
      <c r="A100" s="593"/>
      <c r="B100" s="595"/>
      <c r="C100" s="463"/>
      <c r="D100" s="613"/>
      <c r="E100" s="463"/>
      <c r="F100" s="355">
        <v>6</v>
      </c>
      <c r="G100" s="58"/>
      <c r="H100" s="82"/>
      <c r="I100" s="83"/>
      <c r="J100" s="58"/>
      <c r="K100" s="82"/>
      <c r="L100" s="83"/>
      <c r="M100" s="63"/>
      <c r="N100" s="63"/>
      <c r="O100" s="172"/>
      <c r="P100" s="25"/>
      <c r="Q100" s="5"/>
      <c r="R100" s="4"/>
      <c r="S100" s="4"/>
      <c r="T100" s="5"/>
      <c r="U100" s="4"/>
      <c r="V100" s="4"/>
      <c r="W100" s="6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532"/>
    </row>
    <row r="101" spans="1:34" customFormat="1" ht="12" hidden="1" customHeight="1" x14ac:dyDescent="0.25">
      <c r="A101" s="593">
        <v>1</v>
      </c>
      <c r="B101" s="593" t="s">
        <v>120</v>
      </c>
      <c r="C101" s="463"/>
      <c r="D101" s="613" t="s">
        <v>70</v>
      </c>
      <c r="E101" s="462">
        <v>1984</v>
      </c>
      <c r="F101" s="351">
        <v>8</v>
      </c>
      <c r="G101" s="409">
        <v>22</v>
      </c>
      <c r="H101" s="410">
        <v>42</v>
      </c>
      <c r="I101" s="411">
        <v>64</v>
      </c>
      <c r="J101" s="409">
        <v>7</v>
      </c>
      <c r="K101" s="410">
        <v>35</v>
      </c>
      <c r="L101" s="411">
        <v>42</v>
      </c>
      <c r="M101" s="65">
        <v>35</v>
      </c>
      <c r="N101" s="65">
        <v>281</v>
      </c>
      <c r="O101" s="172"/>
      <c r="P101" s="25"/>
      <c r="Q101" s="5"/>
      <c r="R101" s="4"/>
      <c r="S101" s="4"/>
      <c r="T101" s="5"/>
      <c r="U101" s="4"/>
      <c r="V101" s="4"/>
      <c r="W101" s="6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532"/>
    </row>
    <row r="102" spans="1:34" customFormat="1" ht="12" hidden="1" customHeight="1" x14ac:dyDescent="0.25">
      <c r="A102" s="593">
        <v>1</v>
      </c>
      <c r="B102" s="593" t="s">
        <v>120</v>
      </c>
      <c r="C102" s="463" t="s">
        <v>8</v>
      </c>
      <c r="D102" s="613" t="s">
        <v>70</v>
      </c>
      <c r="E102" s="462">
        <v>1985</v>
      </c>
      <c r="F102" s="351">
        <v>9</v>
      </c>
      <c r="G102" s="409">
        <v>20</v>
      </c>
      <c r="H102" s="410">
        <v>50</v>
      </c>
      <c r="I102" s="411">
        <v>70</v>
      </c>
      <c r="J102" s="409">
        <v>18</v>
      </c>
      <c r="K102" s="410">
        <v>29</v>
      </c>
      <c r="L102" s="411">
        <v>47</v>
      </c>
      <c r="M102" s="65">
        <v>18</v>
      </c>
      <c r="N102" s="65">
        <v>298</v>
      </c>
      <c r="O102" s="172"/>
      <c r="P102" s="25"/>
      <c r="Q102" s="5"/>
      <c r="R102" s="4"/>
      <c r="S102" s="4"/>
      <c r="T102" s="5"/>
      <c r="U102" s="4"/>
      <c r="V102" s="4"/>
      <c r="W102" s="6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532"/>
    </row>
    <row r="103" spans="1:34" customFormat="1" ht="12" hidden="1" customHeight="1" x14ac:dyDescent="0.25">
      <c r="A103" s="593">
        <v>1</v>
      </c>
      <c r="B103" s="593" t="s">
        <v>120</v>
      </c>
      <c r="C103" s="463" t="s">
        <v>8</v>
      </c>
      <c r="D103" s="613" t="s">
        <v>70</v>
      </c>
      <c r="E103" s="462">
        <v>1986</v>
      </c>
      <c r="F103" s="351">
        <v>10</v>
      </c>
      <c r="G103" s="409">
        <v>18</v>
      </c>
      <c r="H103" s="410">
        <v>88</v>
      </c>
      <c r="I103" s="411">
        <v>106</v>
      </c>
      <c r="J103" s="409">
        <v>7</v>
      </c>
      <c r="K103" s="410">
        <v>33</v>
      </c>
      <c r="L103" s="411">
        <v>40</v>
      </c>
      <c r="M103" s="65">
        <v>26</v>
      </c>
      <c r="N103" s="65">
        <v>312</v>
      </c>
      <c r="O103" s="172"/>
      <c r="P103" s="25"/>
      <c r="Q103" s="5"/>
      <c r="R103" s="4"/>
      <c r="S103" s="4"/>
      <c r="T103" s="5"/>
      <c r="U103" s="4"/>
      <c r="V103" s="4"/>
      <c r="W103" s="6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532"/>
    </row>
    <row r="104" spans="1:34" customFormat="1" ht="12" hidden="1" customHeight="1" x14ac:dyDescent="0.25">
      <c r="A104" s="593">
        <v>1</v>
      </c>
      <c r="B104" s="593" t="s">
        <v>120</v>
      </c>
      <c r="C104" s="463" t="s">
        <v>8</v>
      </c>
      <c r="D104" s="613" t="s">
        <v>70</v>
      </c>
      <c r="E104" s="462">
        <v>1987</v>
      </c>
      <c r="F104" s="351">
        <v>11</v>
      </c>
      <c r="G104" s="409">
        <v>15</v>
      </c>
      <c r="H104" s="410">
        <v>89</v>
      </c>
      <c r="I104" s="411">
        <v>104</v>
      </c>
      <c r="J104" s="409">
        <v>1</v>
      </c>
      <c r="K104" s="410">
        <v>37</v>
      </c>
      <c r="L104" s="411">
        <v>38</v>
      </c>
      <c r="M104" s="65">
        <v>36</v>
      </c>
      <c r="N104" s="65">
        <v>314</v>
      </c>
      <c r="O104" s="172"/>
      <c r="P104" s="25"/>
      <c r="Q104" s="5"/>
      <c r="R104" s="4"/>
      <c r="S104" s="4"/>
      <c r="T104" s="5"/>
      <c r="U104" s="4"/>
      <c r="V104" s="4"/>
      <c r="W104" s="6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532"/>
    </row>
    <row r="105" spans="1:34" customFormat="1" ht="12" hidden="1" customHeight="1" x14ac:dyDescent="0.25">
      <c r="A105" s="593">
        <v>1</v>
      </c>
      <c r="B105" s="593" t="s">
        <v>120</v>
      </c>
      <c r="C105" s="463" t="s">
        <v>8</v>
      </c>
      <c r="D105" s="613" t="s">
        <v>70</v>
      </c>
      <c r="E105" s="462">
        <v>1988</v>
      </c>
      <c r="F105" s="351">
        <v>12</v>
      </c>
      <c r="G105" s="409">
        <v>19</v>
      </c>
      <c r="H105" s="410">
        <v>109</v>
      </c>
      <c r="I105" s="411">
        <v>128</v>
      </c>
      <c r="J105" s="409">
        <v>5</v>
      </c>
      <c r="K105" s="410">
        <v>33</v>
      </c>
      <c r="L105" s="411">
        <v>38</v>
      </c>
      <c r="M105" s="65">
        <v>26</v>
      </c>
      <c r="N105" s="65">
        <v>326</v>
      </c>
      <c r="O105" s="172"/>
      <c r="P105" s="25"/>
      <c r="Q105" s="5"/>
      <c r="R105" s="4"/>
      <c r="S105" s="4"/>
      <c r="T105" s="5"/>
      <c r="U105" s="4"/>
      <c r="V105" s="4"/>
      <c r="W105" s="6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532"/>
    </row>
    <row r="106" spans="1:34" customFormat="1" ht="12" hidden="1" customHeight="1" x14ac:dyDescent="0.25">
      <c r="A106" s="593">
        <v>1</v>
      </c>
      <c r="B106" s="593" t="s">
        <v>120</v>
      </c>
      <c r="C106" s="463" t="s">
        <v>8</v>
      </c>
      <c r="D106" s="613" t="s">
        <v>70</v>
      </c>
      <c r="E106" s="465">
        <v>1989</v>
      </c>
      <c r="F106" s="351">
        <v>13</v>
      </c>
      <c r="G106" s="409">
        <v>23</v>
      </c>
      <c r="H106" s="410">
        <v>111</v>
      </c>
      <c r="I106" s="411">
        <v>134</v>
      </c>
      <c r="J106" s="409">
        <v>12</v>
      </c>
      <c r="K106" s="410">
        <v>10</v>
      </c>
      <c r="L106" s="411">
        <v>22</v>
      </c>
      <c r="M106" s="67">
        <v>0</v>
      </c>
      <c r="N106" s="67">
        <v>22</v>
      </c>
      <c r="O106" s="172"/>
      <c r="P106" s="25"/>
      <c r="Q106" s="5"/>
      <c r="R106" s="4"/>
      <c r="S106" s="4"/>
      <c r="T106" s="5"/>
      <c r="U106" s="4"/>
      <c r="V106" s="4"/>
      <c r="W106" s="6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532"/>
    </row>
    <row r="107" spans="1:34" customFormat="1" ht="12" hidden="1" customHeight="1" x14ac:dyDescent="0.25">
      <c r="A107" s="593">
        <v>1</v>
      </c>
      <c r="B107" s="593" t="s">
        <v>120</v>
      </c>
      <c r="C107" s="463" t="s">
        <v>8</v>
      </c>
      <c r="D107" s="613" t="s">
        <v>70</v>
      </c>
      <c r="E107" s="462">
        <v>1990</v>
      </c>
      <c r="F107" s="351">
        <v>14</v>
      </c>
      <c r="G107" s="58">
        <v>29</v>
      </c>
      <c r="H107" s="82">
        <v>110</v>
      </c>
      <c r="I107" s="83">
        <v>139</v>
      </c>
      <c r="J107" s="58">
        <v>3</v>
      </c>
      <c r="K107" s="82">
        <v>49</v>
      </c>
      <c r="L107" s="83">
        <v>52</v>
      </c>
      <c r="M107" s="63">
        <v>47</v>
      </c>
      <c r="N107" s="64">
        <v>369</v>
      </c>
      <c r="O107" s="172"/>
      <c r="P107" s="25"/>
      <c r="Q107" s="5"/>
      <c r="R107" s="4"/>
      <c r="S107" s="4"/>
      <c r="T107" s="5"/>
      <c r="U107" s="4"/>
      <c r="V107" s="4"/>
      <c r="W107" s="6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532"/>
    </row>
    <row r="108" spans="1:34" customFormat="1" ht="12" hidden="1" customHeight="1" x14ac:dyDescent="0.25">
      <c r="A108" s="593">
        <v>1</v>
      </c>
      <c r="B108" s="593" t="s">
        <v>120</v>
      </c>
      <c r="C108" s="463" t="s">
        <v>8</v>
      </c>
      <c r="D108" s="613" t="s">
        <v>70</v>
      </c>
      <c r="E108" s="462">
        <v>1991</v>
      </c>
      <c r="F108" s="351">
        <v>15</v>
      </c>
      <c r="G108" s="58">
        <v>29</v>
      </c>
      <c r="H108" s="82">
        <v>97</v>
      </c>
      <c r="I108" s="83">
        <v>126</v>
      </c>
      <c r="J108" s="58">
        <v>20</v>
      </c>
      <c r="K108" s="82">
        <v>88</v>
      </c>
      <c r="L108" s="83">
        <v>108</v>
      </c>
      <c r="M108" s="63">
        <v>60</v>
      </c>
      <c r="N108" s="64">
        <v>417</v>
      </c>
      <c r="O108" s="172"/>
      <c r="P108" s="25"/>
      <c r="Q108" s="5"/>
      <c r="R108" s="4"/>
      <c r="S108" s="4"/>
      <c r="T108" s="5"/>
      <c r="U108" s="4"/>
      <c r="V108" s="4"/>
      <c r="W108" s="6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532"/>
    </row>
    <row r="109" spans="1:34" customFormat="1" ht="12" hidden="1" customHeight="1" x14ac:dyDescent="0.25">
      <c r="A109" s="593">
        <v>1</v>
      </c>
      <c r="B109" s="593" t="s">
        <v>120</v>
      </c>
      <c r="C109" s="463" t="s">
        <v>8</v>
      </c>
      <c r="D109" s="613" t="s">
        <v>70</v>
      </c>
      <c r="E109" s="462">
        <v>1992</v>
      </c>
      <c r="F109" s="351">
        <v>16</v>
      </c>
      <c r="G109" s="58">
        <v>59</v>
      </c>
      <c r="H109" s="82">
        <v>141</v>
      </c>
      <c r="I109" s="83">
        <v>200</v>
      </c>
      <c r="J109" s="58">
        <v>14</v>
      </c>
      <c r="K109" s="82">
        <v>63</v>
      </c>
      <c r="L109" s="83">
        <v>77</v>
      </c>
      <c r="M109" s="63">
        <v>75</v>
      </c>
      <c r="N109" s="64">
        <v>419</v>
      </c>
      <c r="O109" s="172"/>
      <c r="P109" s="25"/>
      <c r="Q109" s="5"/>
      <c r="R109" s="4"/>
      <c r="S109" s="4"/>
      <c r="T109" s="5"/>
      <c r="U109" s="4"/>
      <c r="V109" s="4"/>
      <c r="W109" s="6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532"/>
    </row>
    <row r="110" spans="1:34" customFormat="1" ht="12" hidden="1" customHeight="1" x14ac:dyDescent="0.25">
      <c r="A110" s="593">
        <v>1</v>
      </c>
      <c r="B110" s="593" t="s">
        <v>120</v>
      </c>
      <c r="C110" s="463" t="s">
        <v>8</v>
      </c>
      <c r="D110" s="613" t="s">
        <v>70</v>
      </c>
      <c r="E110" s="462">
        <v>1993</v>
      </c>
      <c r="F110" s="351">
        <v>17</v>
      </c>
      <c r="G110" s="58">
        <v>36</v>
      </c>
      <c r="H110" s="82">
        <v>213</v>
      </c>
      <c r="I110" s="83">
        <v>249</v>
      </c>
      <c r="J110" s="58">
        <v>14</v>
      </c>
      <c r="K110" s="82">
        <v>70</v>
      </c>
      <c r="L110" s="83">
        <v>84</v>
      </c>
      <c r="M110" s="63">
        <v>56</v>
      </c>
      <c r="N110" s="64">
        <v>447</v>
      </c>
      <c r="O110" s="172"/>
      <c r="P110" s="25"/>
      <c r="Q110" s="5"/>
      <c r="R110" s="4"/>
      <c r="S110" s="4"/>
      <c r="T110" s="5"/>
      <c r="U110" s="4"/>
      <c r="V110" s="4"/>
      <c r="W110" s="6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532"/>
    </row>
    <row r="111" spans="1:34" customFormat="1" ht="12" hidden="1" customHeight="1" x14ac:dyDescent="0.25">
      <c r="A111" s="593">
        <v>1</v>
      </c>
      <c r="B111" s="593" t="s">
        <v>120</v>
      </c>
      <c r="C111" s="463" t="s">
        <v>8</v>
      </c>
      <c r="D111" s="613" t="s">
        <v>70</v>
      </c>
      <c r="E111" s="462">
        <v>1994</v>
      </c>
      <c r="F111" s="351">
        <v>18</v>
      </c>
      <c r="G111" s="58">
        <v>39</v>
      </c>
      <c r="H111" s="82">
        <v>133</v>
      </c>
      <c r="I111" s="83">
        <v>172</v>
      </c>
      <c r="J111" s="58">
        <v>42</v>
      </c>
      <c r="K111" s="82">
        <v>206</v>
      </c>
      <c r="L111" s="83">
        <v>248</v>
      </c>
      <c r="M111" s="63">
        <v>72</v>
      </c>
      <c r="N111" s="64">
        <v>623</v>
      </c>
      <c r="O111" s="172"/>
      <c r="P111" s="25"/>
      <c r="Q111" s="5"/>
      <c r="R111" s="4"/>
      <c r="S111" s="4"/>
      <c r="T111" s="5"/>
      <c r="U111" s="4"/>
      <c r="V111" s="4"/>
      <c r="W111" s="6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532"/>
    </row>
    <row r="112" spans="1:34" customFormat="1" ht="12" hidden="1" customHeight="1" x14ac:dyDescent="0.25">
      <c r="A112" s="593">
        <v>1</v>
      </c>
      <c r="B112" s="593" t="s">
        <v>120</v>
      </c>
      <c r="C112" s="463" t="s">
        <v>8</v>
      </c>
      <c r="D112" s="613" t="s">
        <v>70</v>
      </c>
      <c r="E112" s="462">
        <v>1995</v>
      </c>
      <c r="F112" s="351">
        <v>19</v>
      </c>
      <c r="G112" s="58">
        <v>35</v>
      </c>
      <c r="H112" s="82">
        <v>68</v>
      </c>
      <c r="I112" s="83">
        <v>103</v>
      </c>
      <c r="J112" s="58">
        <v>52</v>
      </c>
      <c r="K112" s="82">
        <v>245</v>
      </c>
      <c r="L112" s="83">
        <v>297</v>
      </c>
      <c r="M112" s="63">
        <v>96</v>
      </c>
      <c r="N112" s="64">
        <v>824</v>
      </c>
      <c r="O112" s="172"/>
      <c r="P112" s="25"/>
      <c r="Q112" s="5"/>
      <c r="R112" s="4"/>
      <c r="S112" s="4"/>
      <c r="T112" s="5"/>
      <c r="U112" s="4"/>
      <c r="V112" s="4"/>
      <c r="W112" s="6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532"/>
    </row>
    <row r="113" spans="1:34" customFormat="1" ht="12" hidden="1" customHeight="1" x14ac:dyDescent="0.25">
      <c r="A113" s="593">
        <v>1</v>
      </c>
      <c r="B113" s="593" t="s">
        <v>120</v>
      </c>
      <c r="C113" s="463" t="s">
        <v>8</v>
      </c>
      <c r="D113" s="613" t="s">
        <v>70</v>
      </c>
      <c r="E113" s="462">
        <v>1996</v>
      </c>
      <c r="F113" s="351">
        <v>20</v>
      </c>
      <c r="G113" s="58">
        <v>12</v>
      </c>
      <c r="H113" s="82">
        <v>12</v>
      </c>
      <c r="I113" s="83">
        <v>24</v>
      </c>
      <c r="J113" s="58">
        <v>11</v>
      </c>
      <c r="K113" s="82">
        <v>22</v>
      </c>
      <c r="L113" s="83">
        <v>33</v>
      </c>
      <c r="M113" s="63">
        <v>144</v>
      </c>
      <c r="N113" s="64">
        <v>713</v>
      </c>
      <c r="O113" s="172"/>
      <c r="P113" s="25"/>
      <c r="Q113" s="5"/>
      <c r="R113" s="4"/>
      <c r="S113" s="4"/>
      <c r="T113" s="5"/>
      <c r="U113" s="4"/>
      <c r="V113" s="4"/>
      <c r="W113" s="6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532"/>
    </row>
    <row r="114" spans="1:34" customFormat="1" ht="12" hidden="1" customHeight="1" x14ac:dyDescent="0.25">
      <c r="A114" s="593">
        <v>1</v>
      </c>
      <c r="B114" s="593" t="s">
        <v>120</v>
      </c>
      <c r="C114" s="463" t="s">
        <v>8</v>
      </c>
      <c r="D114" s="613" t="s">
        <v>70</v>
      </c>
      <c r="E114" s="462">
        <v>1997</v>
      </c>
      <c r="F114" s="351">
        <v>21</v>
      </c>
      <c r="G114" s="58">
        <v>25</v>
      </c>
      <c r="H114" s="82">
        <v>28</v>
      </c>
      <c r="I114" s="83">
        <v>53</v>
      </c>
      <c r="J114" s="58">
        <v>0</v>
      </c>
      <c r="K114" s="82">
        <v>0</v>
      </c>
      <c r="L114" s="83">
        <v>0</v>
      </c>
      <c r="M114" s="63">
        <v>177</v>
      </c>
      <c r="N114" s="64">
        <v>536</v>
      </c>
      <c r="O114" s="172"/>
      <c r="P114" s="25"/>
      <c r="Q114" s="5"/>
      <c r="R114" s="4"/>
      <c r="S114" s="4"/>
      <c r="T114" s="5"/>
      <c r="U114" s="4"/>
      <c r="V114" s="4"/>
      <c r="W114" s="6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532"/>
    </row>
    <row r="115" spans="1:34" customFormat="1" ht="12" hidden="1" customHeight="1" x14ac:dyDescent="0.25">
      <c r="A115" s="593">
        <v>1</v>
      </c>
      <c r="B115" s="593" t="s">
        <v>120</v>
      </c>
      <c r="C115" s="463" t="s">
        <v>8</v>
      </c>
      <c r="D115" s="613" t="s">
        <v>70</v>
      </c>
      <c r="E115" s="462">
        <v>1998</v>
      </c>
      <c r="F115" s="351">
        <v>22</v>
      </c>
      <c r="G115" s="58">
        <v>11</v>
      </c>
      <c r="H115" s="82">
        <v>15</v>
      </c>
      <c r="I115" s="83">
        <v>26</v>
      </c>
      <c r="J115" s="58">
        <v>0</v>
      </c>
      <c r="K115" s="82">
        <v>0</v>
      </c>
      <c r="L115" s="83">
        <v>0</v>
      </c>
      <c r="M115" s="64">
        <v>86</v>
      </c>
      <c r="N115" s="64">
        <v>450</v>
      </c>
      <c r="O115" s="172"/>
      <c r="P115" s="25"/>
      <c r="Q115" s="5"/>
      <c r="R115" s="4"/>
      <c r="S115" s="4"/>
      <c r="T115" s="5"/>
      <c r="U115" s="4"/>
      <c r="V115" s="4"/>
      <c r="W115" s="6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532"/>
    </row>
    <row r="116" spans="1:34" customFormat="1" ht="12" hidden="1" customHeight="1" x14ac:dyDescent="0.25">
      <c r="A116" s="593">
        <v>1</v>
      </c>
      <c r="B116" s="593" t="s">
        <v>120</v>
      </c>
      <c r="C116" s="463" t="s">
        <v>8</v>
      </c>
      <c r="D116" s="613" t="s">
        <v>70</v>
      </c>
      <c r="E116" s="462">
        <v>1999</v>
      </c>
      <c r="F116" s="351">
        <v>23</v>
      </c>
      <c r="G116" s="58">
        <v>13</v>
      </c>
      <c r="H116" s="82">
        <v>27</v>
      </c>
      <c r="I116" s="83">
        <v>40</v>
      </c>
      <c r="J116" s="58">
        <v>21</v>
      </c>
      <c r="K116" s="82">
        <v>49</v>
      </c>
      <c r="L116" s="83">
        <v>70</v>
      </c>
      <c r="M116" s="64">
        <v>74</v>
      </c>
      <c r="N116" s="64">
        <v>446</v>
      </c>
      <c r="O116" s="172"/>
      <c r="P116" s="25"/>
      <c r="Q116" s="5"/>
      <c r="R116" s="4"/>
      <c r="S116" s="4"/>
      <c r="T116" s="5"/>
      <c r="U116" s="4"/>
      <c r="V116" s="4"/>
      <c r="W116" s="6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532"/>
    </row>
    <row r="117" spans="1:34" customFormat="1" ht="12" hidden="1" customHeight="1" x14ac:dyDescent="0.25">
      <c r="A117" s="593">
        <v>1</v>
      </c>
      <c r="B117" s="593" t="s">
        <v>120</v>
      </c>
      <c r="C117" s="463" t="s">
        <v>8</v>
      </c>
      <c r="D117" s="613" t="s">
        <v>70</v>
      </c>
      <c r="E117" s="462">
        <v>2000</v>
      </c>
      <c r="F117" s="351">
        <v>24</v>
      </c>
      <c r="G117" s="58">
        <v>7</v>
      </c>
      <c r="H117" s="82">
        <v>3</v>
      </c>
      <c r="I117" s="83">
        <v>10</v>
      </c>
      <c r="J117" s="58">
        <v>59</v>
      </c>
      <c r="K117" s="82">
        <v>83</v>
      </c>
      <c r="L117" s="83">
        <v>142</v>
      </c>
      <c r="M117" s="64">
        <v>59</v>
      </c>
      <c r="N117" s="64">
        <v>529</v>
      </c>
      <c r="O117" s="172"/>
      <c r="P117" s="25"/>
      <c r="Q117" s="5"/>
      <c r="R117" s="4"/>
      <c r="S117" s="4"/>
      <c r="T117" s="5"/>
      <c r="U117" s="4"/>
      <c r="V117" s="4"/>
      <c r="W117" s="6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532"/>
    </row>
    <row r="118" spans="1:34" customFormat="1" ht="12" hidden="1" customHeight="1" x14ac:dyDescent="0.25">
      <c r="A118" s="593">
        <v>1</v>
      </c>
      <c r="B118" s="593" t="s">
        <v>120</v>
      </c>
      <c r="C118" s="463" t="s">
        <v>8</v>
      </c>
      <c r="D118" s="613" t="s">
        <v>70</v>
      </c>
      <c r="E118" s="462">
        <v>2001</v>
      </c>
      <c r="F118" s="351">
        <v>25</v>
      </c>
      <c r="G118" s="58">
        <v>4</v>
      </c>
      <c r="H118" s="82">
        <v>2</v>
      </c>
      <c r="I118" s="83">
        <v>6</v>
      </c>
      <c r="J118" s="58">
        <v>8</v>
      </c>
      <c r="K118" s="82">
        <v>4</v>
      </c>
      <c r="L118" s="83">
        <v>12</v>
      </c>
      <c r="M118" s="64">
        <v>108</v>
      </c>
      <c r="N118" s="64">
        <v>433</v>
      </c>
      <c r="O118" s="172"/>
      <c r="P118" s="25"/>
      <c r="Q118" s="5"/>
      <c r="R118" s="4"/>
      <c r="S118" s="4"/>
      <c r="T118" s="5"/>
      <c r="U118" s="4"/>
      <c r="V118" s="4"/>
      <c r="W118" s="6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532"/>
    </row>
    <row r="119" spans="1:34" customFormat="1" ht="12" hidden="1" customHeight="1" x14ac:dyDescent="0.25">
      <c r="A119" s="593">
        <v>1</v>
      </c>
      <c r="B119" s="593" t="s">
        <v>120</v>
      </c>
      <c r="C119" s="463" t="s">
        <v>8</v>
      </c>
      <c r="D119" s="613" t="s">
        <v>70</v>
      </c>
      <c r="E119" s="462">
        <v>2002</v>
      </c>
      <c r="F119" s="351">
        <v>26</v>
      </c>
      <c r="G119" s="58">
        <v>1</v>
      </c>
      <c r="H119" s="82">
        <v>8</v>
      </c>
      <c r="I119" s="83">
        <v>9</v>
      </c>
      <c r="J119" s="58">
        <v>0</v>
      </c>
      <c r="K119" s="82">
        <v>0</v>
      </c>
      <c r="L119" s="83">
        <v>0</v>
      </c>
      <c r="M119" s="64">
        <v>60</v>
      </c>
      <c r="N119" s="64">
        <v>373</v>
      </c>
      <c r="O119" s="172"/>
      <c r="P119" s="25"/>
      <c r="Q119" s="5"/>
      <c r="R119" s="4"/>
      <c r="S119" s="4"/>
      <c r="T119" s="5"/>
      <c r="U119" s="4"/>
      <c r="V119" s="4"/>
      <c r="W119" s="6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532"/>
    </row>
    <row r="120" spans="1:34" customFormat="1" ht="12" hidden="1" customHeight="1" x14ac:dyDescent="0.25">
      <c r="A120" s="593">
        <v>1</v>
      </c>
      <c r="B120" s="593" t="s">
        <v>120</v>
      </c>
      <c r="C120" s="463" t="s">
        <v>8</v>
      </c>
      <c r="D120" s="613" t="s">
        <v>70</v>
      </c>
      <c r="E120" s="462">
        <v>2003</v>
      </c>
      <c r="F120" s="351">
        <v>27</v>
      </c>
      <c r="G120" s="58">
        <v>1</v>
      </c>
      <c r="H120" s="82">
        <v>5</v>
      </c>
      <c r="I120" s="83">
        <v>6</v>
      </c>
      <c r="J120" s="58">
        <v>10</v>
      </c>
      <c r="K120" s="82">
        <v>8</v>
      </c>
      <c r="L120" s="83">
        <v>18</v>
      </c>
      <c r="M120" s="64">
        <v>41</v>
      </c>
      <c r="N120" s="64">
        <v>350</v>
      </c>
      <c r="O120" s="172"/>
      <c r="P120" s="25"/>
      <c r="Q120" s="5"/>
      <c r="R120" s="4"/>
      <c r="S120" s="4"/>
      <c r="T120" s="5"/>
      <c r="U120" s="4"/>
      <c r="V120" s="4"/>
      <c r="W120" s="6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532"/>
    </row>
    <row r="121" spans="1:34" customFormat="1" ht="12" hidden="1" customHeight="1" x14ac:dyDescent="0.25">
      <c r="A121" s="593">
        <v>1</v>
      </c>
      <c r="B121" s="593"/>
      <c r="C121" s="463" t="s">
        <v>8</v>
      </c>
      <c r="D121" s="613" t="s">
        <v>70</v>
      </c>
      <c r="E121" s="462">
        <v>2004</v>
      </c>
      <c r="F121" s="351">
        <v>28</v>
      </c>
      <c r="G121" s="58">
        <v>4</v>
      </c>
      <c r="H121" s="82">
        <v>3</v>
      </c>
      <c r="I121" s="83">
        <v>7</v>
      </c>
      <c r="J121" s="58">
        <v>1</v>
      </c>
      <c r="K121" s="82">
        <v>5</v>
      </c>
      <c r="L121" s="83">
        <v>6</v>
      </c>
      <c r="M121" s="63">
        <v>38</v>
      </c>
      <c r="N121" s="63">
        <v>318</v>
      </c>
      <c r="O121" s="172"/>
      <c r="P121" s="25"/>
      <c r="Q121" s="5"/>
      <c r="R121" s="4"/>
      <c r="S121" s="4"/>
      <c r="T121" s="5"/>
      <c r="U121" s="4"/>
      <c r="V121" s="4"/>
      <c r="W121" s="6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532"/>
    </row>
    <row r="122" spans="1:34" customFormat="1" ht="12" hidden="1" customHeight="1" x14ac:dyDescent="0.25">
      <c r="A122" s="593">
        <v>1</v>
      </c>
      <c r="B122" s="591"/>
      <c r="C122" s="463" t="s">
        <v>8</v>
      </c>
      <c r="D122" s="632"/>
      <c r="E122" s="461">
        <v>2006</v>
      </c>
      <c r="F122" s="352">
        <v>29</v>
      </c>
      <c r="G122" s="58">
        <v>0</v>
      </c>
      <c r="H122" s="82">
        <v>1</v>
      </c>
      <c r="I122" s="83">
        <v>1</v>
      </c>
      <c r="J122" s="58">
        <v>3</v>
      </c>
      <c r="K122" s="82">
        <v>5</v>
      </c>
      <c r="L122" s="83">
        <v>8</v>
      </c>
      <c r="M122" s="63">
        <v>23</v>
      </c>
      <c r="N122" s="63">
        <v>254</v>
      </c>
      <c r="O122" s="173"/>
      <c r="P122" s="32"/>
      <c r="Q122" s="11"/>
      <c r="R122" s="11"/>
      <c r="S122" s="11"/>
      <c r="T122" s="11"/>
      <c r="U122" s="11"/>
      <c r="V122" s="11"/>
      <c r="W122" s="11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532"/>
    </row>
    <row r="123" spans="1:34" customFormat="1" ht="12" hidden="1" customHeight="1" x14ac:dyDescent="0.25">
      <c r="A123" s="593">
        <v>1</v>
      </c>
      <c r="B123" s="591"/>
      <c r="C123" s="462"/>
      <c r="D123" s="632" t="s">
        <v>140</v>
      </c>
      <c r="E123" s="461">
        <v>2007</v>
      </c>
      <c r="F123" s="351">
        <v>30</v>
      </c>
      <c r="G123" s="58">
        <v>0</v>
      </c>
      <c r="H123" s="82">
        <v>1</v>
      </c>
      <c r="I123" s="83">
        <v>1</v>
      </c>
      <c r="J123" s="58">
        <v>0</v>
      </c>
      <c r="K123" s="82">
        <v>2</v>
      </c>
      <c r="L123" s="83">
        <v>2</v>
      </c>
      <c r="M123" s="63">
        <v>36</v>
      </c>
      <c r="N123" s="63">
        <v>220</v>
      </c>
      <c r="O123" s="173"/>
      <c r="P123" s="32"/>
      <c r="Q123" s="12"/>
      <c r="R123" s="11"/>
      <c r="S123" s="11"/>
      <c r="T123" s="12"/>
      <c r="U123" s="11"/>
      <c r="V123" s="11"/>
      <c r="W123" s="13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532"/>
    </row>
    <row r="124" spans="1:34" customFormat="1" ht="12" hidden="1" customHeight="1" x14ac:dyDescent="0.25">
      <c r="A124" s="593">
        <v>1</v>
      </c>
      <c r="B124" s="591"/>
      <c r="C124" s="463" t="s">
        <v>8</v>
      </c>
      <c r="D124" s="632" t="s">
        <v>140</v>
      </c>
      <c r="E124" s="461">
        <v>2008</v>
      </c>
      <c r="F124" s="352">
        <v>31</v>
      </c>
      <c r="G124" s="76">
        <v>4</v>
      </c>
      <c r="H124" s="77">
        <v>1</v>
      </c>
      <c r="I124" s="78">
        <v>5</v>
      </c>
      <c r="J124" s="76">
        <v>0</v>
      </c>
      <c r="K124" s="77">
        <v>0</v>
      </c>
      <c r="L124" s="78">
        <v>0</v>
      </c>
      <c r="M124" s="61">
        <v>17</v>
      </c>
      <c r="N124" s="61">
        <v>203</v>
      </c>
      <c r="O124" s="173"/>
      <c r="P124" s="32"/>
      <c r="Q124" s="12"/>
      <c r="R124" s="11"/>
      <c r="S124" s="11"/>
      <c r="T124" s="12"/>
      <c r="U124" s="11"/>
      <c r="V124" s="11"/>
      <c r="W124" s="13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532"/>
    </row>
    <row r="125" spans="1:34" customFormat="1" ht="12" hidden="1" customHeight="1" x14ac:dyDescent="0.25">
      <c r="A125" s="593">
        <v>1</v>
      </c>
      <c r="B125" s="591"/>
      <c r="C125" s="462"/>
      <c r="D125" s="632"/>
      <c r="E125" s="461">
        <v>2009</v>
      </c>
      <c r="F125" s="351">
        <v>32</v>
      </c>
      <c r="G125" s="58">
        <v>0</v>
      </c>
      <c r="H125" s="82">
        <v>0</v>
      </c>
      <c r="I125" s="83">
        <v>0</v>
      </c>
      <c r="J125" s="58">
        <v>0</v>
      </c>
      <c r="K125" s="77">
        <v>1</v>
      </c>
      <c r="L125" s="83">
        <v>1</v>
      </c>
      <c r="M125" s="63">
        <v>36</v>
      </c>
      <c r="N125" s="63">
        <v>168</v>
      </c>
      <c r="O125" s="173"/>
      <c r="P125" s="32"/>
      <c r="Q125" s="12"/>
      <c r="R125" s="11"/>
      <c r="S125" s="11"/>
      <c r="T125" s="12"/>
      <c r="U125" s="11"/>
      <c r="V125" s="11"/>
      <c r="W125" s="13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532"/>
    </row>
    <row r="126" spans="1:34" customFormat="1" ht="12" customHeight="1" x14ac:dyDescent="0.25">
      <c r="A126" s="593">
        <v>1</v>
      </c>
      <c r="B126" s="591"/>
      <c r="C126" s="463" t="s">
        <v>8</v>
      </c>
      <c r="D126" s="632" t="s">
        <v>140</v>
      </c>
      <c r="E126" s="462">
        <v>2010</v>
      </c>
      <c r="F126" s="352">
        <v>33</v>
      </c>
      <c r="G126" s="409">
        <v>4</v>
      </c>
      <c r="H126" s="410">
        <v>0</v>
      </c>
      <c r="I126" s="411">
        <f>SUM(H126,G126)</f>
        <v>4</v>
      </c>
      <c r="J126" s="409">
        <v>0</v>
      </c>
      <c r="K126" s="412">
        <v>0</v>
      </c>
      <c r="L126" s="411">
        <f>SUM(K126,J126)</f>
        <v>0</v>
      </c>
      <c r="M126" s="65">
        <v>15</v>
      </c>
      <c r="N126" s="65">
        <v>153</v>
      </c>
      <c r="O126" s="173"/>
      <c r="P126" s="32"/>
      <c r="Q126" s="12"/>
      <c r="R126" s="11"/>
      <c r="S126" s="11"/>
      <c r="T126" s="12"/>
      <c r="U126" s="11"/>
      <c r="V126" s="11"/>
      <c r="W126" s="13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535"/>
    </row>
    <row r="127" spans="1:34" s="269" customFormat="1" ht="12" customHeight="1" x14ac:dyDescent="0.2">
      <c r="A127" s="593"/>
      <c r="B127" s="593"/>
      <c r="C127" s="463"/>
      <c r="D127" s="613"/>
      <c r="E127" s="462">
        <v>2011</v>
      </c>
      <c r="F127" s="352"/>
      <c r="G127" s="289">
        <v>0</v>
      </c>
      <c r="H127" s="290">
        <v>1</v>
      </c>
      <c r="I127" s="411">
        <f>SUM(H127,G127)</f>
        <v>1</v>
      </c>
      <c r="J127" s="289">
        <v>5</v>
      </c>
      <c r="K127" s="290">
        <v>0</v>
      </c>
      <c r="L127" s="411">
        <f>SUM(K127,J127)</f>
        <v>5</v>
      </c>
      <c r="M127" s="291">
        <v>11</v>
      </c>
      <c r="N127" s="291">
        <v>147</v>
      </c>
      <c r="O127" s="531"/>
      <c r="P127" s="266"/>
      <c r="Q127" s="267"/>
      <c r="R127" s="268"/>
      <c r="S127" s="268"/>
      <c r="T127" s="267"/>
      <c r="U127" s="268"/>
      <c r="V127" s="268"/>
      <c r="W127" s="268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35">
        <f>N126+L127-M127</f>
        <v>147</v>
      </c>
    </row>
    <row r="128" spans="1:34" s="269" customFormat="1" ht="12" customHeight="1" x14ac:dyDescent="0.2">
      <c r="A128" s="593"/>
      <c r="B128" s="593"/>
      <c r="C128" s="463"/>
      <c r="D128" s="613"/>
      <c r="E128" s="462" t="s">
        <v>381</v>
      </c>
      <c r="F128" s="352"/>
      <c r="G128" s="342">
        <v>1</v>
      </c>
      <c r="H128" s="343">
        <v>2</v>
      </c>
      <c r="I128" s="344">
        <v>3</v>
      </c>
      <c r="J128" s="345">
        <v>2</v>
      </c>
      <c r="K128" s="343">
        <v>1</v>
      </c>
      <c r="L128" s="344">
        <v>3</v>
      </c>
      <c r="M128" s="346">
        <v>11</v>
      </c>
      <c r="N128" s="346">
        <v>139</v>
      </c>
      <c r="O128" s="531"/>
      <c r="P128" s="266"/>
      <c r="Q128" s="267"/>
      <c r="R128" s="268"/>
      <c r="S128" s="268"/>
      <c r="T128" s="267"/>
      <c r="U128" s="268"/>
      <c r="V128" s="268"/>
      <c r="W128" s="268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35">
        <f>N127+L128-M128</f>
        <v>139</v>
      </c>
    </row>
    <row r="129" spans="1:34" s="269" customFormat="1" ht="12" customHeight="1" x14ac:dyDescent="0.2">
      <c r="A129" s="593"/>
      <c r="B129" s="593"/>
      <c r="C129" s="463"/>
      <c r="D129" s="613"/>
      <c r="E129" s="462">
        <v>2013</v>
      </c>
      <c r="F129" s="352"/>
      <c r="G129" s="343">
        <v>0</v>
      </c>
      <c r="H129" s="343">
        <v>0</v>
      </c>
      <c r="I129" s="344">
        <v>0</v>
      </c>
      <c r="J129" s="345">
        <v>0</v>
      </c>
      <c r="K129" s="343">
        <v>0</v>
      </c>
      <c r="L129" s="344">
        <v>0</v>
      </c>
      <c r="M129" s="346">
        <v>22</v>
      </c>
      <c r="N129" s="346">
        <v>102</v>
      </c>
      <c r="O129" s="531"/>
      <c r="P129" s="266"/>
      <c r="Q129" s="267"/>
      <c r="R129" s="268"/>
      <c r="S129" s="268"/>
      <c r="T129" s="267"/>
      <c r="U129" s="268"/>
      <c r="V129" s="268"/>
      <c r="W129" s="268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35"/>
    </row>
    <row r="130" spans="1:34" s="269" customFormat="1" ht="12" customHeight="1" x14ac:dyDescent="0.2">
      <c r="A130" s="593"/>
      <c r="B130" s="593"/>
      <c r="C130" s="463"/>
      <c r="D130" s="613"/>
      <c r="E130" s="462">
        <v>2014</v>
      </c>
      <c r="F130" s="352"/>
      <c r="G130" s="343">
        <v>3</v>
      </c>
      <c r="H130" s="343">
        <v>0</v>
      </c>
      <c r="I130" s="344">
        <v>3</v>
      </c>
      <c r="J130" s="345">
        <v>1</v>
      </c>
      <c r="K130" s="343">
        <v>2</v>
      </c>
      <c r="L130" s="344">
        <v>3</v>
      </c>
      <c r="M130" s="346">
        <v>21</v>
      </c>
      <c r="N130" s="346">
        <v>84</v>
      </c>
      <c r="O130" s="531"/>
      <c r="P130" s="266"/>
      <c r="Q130" s="267"/>
      <c r="R130" s="268"/>
      <c r="S130" s="268"/>
      <c r="T130" s="267"/>
      <c r="U130" s="268"/>
      <c r="V130" s="268"/>
      <c r="W130" s="268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35"/>
    </row>
    <row r="131" spans="1:34" customFormat="1" ht="6.75" customHeight="1" thickBot="1" x14ac:dyDescent="0.3">
      <c r="A131" s="593"/>
      <c r="B131" s="596"/>
      <c r="C131" s="463"/>
      <c r="D131" s="613"/>
      <c r="E131" s="462"/>
      <c r="F131" s="353">
        <v>34</v>
      </c>
      <c r="G131" s="58"/>
      <c r="H131" s="82"/>
      <c r="I131" s="83"/>
      <c r="J131" s="58"/>
      <c r="K131" s="82"/>
      <c r="L131" s="83"/>
      <c r="M131" s="63"/>
      <c r="N131" s="63"/>
      <c r="O131" s="173"/>
      <c r="P131" s="32"/>
      <c r="Q131" s="12"/>
      <c r="R131" s="11"/>
      <c r="S131" s="11"/>
      <c r="T131" s="12"/>
      <c r="U131" s="11"/>
      <c r="V131" s="11"/>
      <c r="W131" s="13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532"/>
    </row>
    <row r="132" spans="1:34" customFormat="1" ht="12" hidden="1" customHeight="1" x14ac:dyDescent="0.25">
      <c r="A132" s="593">
        <v>1</v>
      </c>
      <c r="B132" s="593"/>
      <c r="C132" s="463"/>
      <c r="D132" s="613" t="s">
        <v>71</v>
      </c>
      <c r="E132" s="462">
        <v>1998</v>
      </c>
      <c r="F132" s="351">
        <v>0</v>
      </c>
      <c r="G132" s="58">
        <v>42</v>
      </c>
      <c r="H132" s="82">
        <v>2</v>
      </c>
      <c r="I132" s="83">
        <v>44</v>
      </c>
      <c r="J132" s="58">
        <v>67</v>
      </c>
      <c r="K132" s="82">
        <v>0</v>
      </c>
      <c r="L132" s="83">
        <v>67</v>
      </c>
      <c r="M132" s="64">
        <v>0</v>
      </c>
      <c r="N132" s="64">
        <v>67</v>
      </c>
      <c r="O132" s="172"/>
      <c r="P132" s="29"/>
      <c r="Q132" s="5"/>
      <c r="R132" s="4"/>
      <c r="S132" s="4"/>
      <c r="T132" s="5"/>
      <c r="U132" s="4"/>
      <c r="V132" s="4"/>
      <c r="W132" s="6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532"/>
    </row>
    <row r="133" spans="1:34" customFormat="1" ht="12" hidden="1" customHeight="1" x14ac:dyDescent="0.25">
      <c r="A133" s="593">
        <v>1</v>
      </c>
      <c r="B133" s="593"/>
      <c r="C133" s="463" t="s">
        <v>9</v>
      </c>
      <c r="D133" s="613" t="s">
        <v>71</v>
      </c>
      <c r="E133" s="462">
        <v>1999</v>
      </c>
      <c r="F133" s="351">
        <v>1</v>
      </c>
      <c r="G133" s="58">
        <v>63</v>
      </c>
      <c r="H133" s="82">
        <v>5</v>
      </c>
      <c r="I133" s="83">
        <v>68</v>
      </c>
      <c r="J133" s="58">
        <v>152</v>
      </c>
      <c r="K133" s="82">
        <v>0</v>
      </c>
      <c r="L133" s="83">
        <v>152</v>
      </c>
      <c r="M133" s="64">
        <v>0</v>
      </c>
      <c r="N133" s="64">
        <v>219</v>
      </c>
      <c r="O133" s="172"/>
      <c r="P133" s="29"/>
      <c r="Q133" s="5"/>
      <c r="R133" s="4"/>
      <c r="S133" s="4"/>
      <c r="T133" s="5"/>
      <c r="U133" s="4"/>
      <c r="V133" s="4"/>
      <c r="W133" s="6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532"/>
    </row>
    <row r="134" spans="1:34" customFormat="1" ht="12" hidden="1" customHeight="1" x14ac:dyDescent="0.25">
      <c r="A134" s="593">
        <v>1</v>
      </c>
      <c r="B134" s="593"/>
      <c r="C134" s="463" t="s">
        <v>9</v>
      </c>
      <c r="D134" s="613" t="s">
        <v>71</v>
      </c>
      <c r="E134" s="462">
        <v>2000</v>
      </c>
      <c r="F134" s="351">
        <v>2</v>
      </c>
      <c r="G134" s="58">
        <v>25</v>
      </c>
      <c r="H134" s="82">
        <v>4</v>
      </c>
      <c r="I134" s="83">
        <v>29</v>
      </c>
      <c r="J134" s="58">
        <v>74</v>
      </c>
      <c r="K134" s="82">
        <v>0</v>
      </c>
      <c r="L134" s="83">
        <v>74</v>
      </c>
      <c r="M134" s="64">
        <v>0</v>
      </c>
      <c r="N134" s="64">
        <v>293</v>
      </c>
      <c r="O134" s="172"/>
      <c r="P134" s="29"/>
      <c r="Q134" s="5"/>
      <c r="R134" s="4"/>
      <c r="S134" s="4"/>
      <c r="T134" s="5"/>
      <c r="U134" s="4"/>
      <c r="V134" s="4"/>
      <c r="W134" s="6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532"/>
    </row>
    <row r="135" spans="1:34" customFormat="1" ht="12" hidden="1" customHeight="1" x14ac:dyDescent="0.25">
      <c r="A135" s="593">
        <v>1</v>
      </c>
      <c r="B135" s="593"/>
      <c r="C135" s="463" t="s">
        <v>9</v>
      </c>
      <c r="D135" s="613" t="s">
        <v>71</v>
      </c>
      <c r="E135" s="462">
        <v>2001</v>
      </c>
      <c r="F135" s="351">
        <v>3</v>
      </c>
      <c r="G135" s="58">
        <v>21</v>
      </c>
      <c r="H135" s="82">
        <v>5</v>
      </c>
      <c r="I135" s="83">
        <v>26</v>
      </c>
      <c r="J135" s="58">
        <v>146</v>
      </c>
      <c r="K135" s="82">
        <v>3</v>
      </c>
      <c r="L135" s="83">
        <v>149</v>
      </c>
      <c r="M135" s="64">
        <v>0</v>
      </c>
      <c r="N135" s="63">
        <v>275</v>
      </c>
      <c r="O135" s="172" t="s">
        <v>5</v>
      </c>
      <c r="P135" s="29"/>
      <c r="Q135" s="5"/>
      <c r="R135" s="4"/>
      <c r="S135" s="4"/>
      <c r="T135" s="5"/>
      <c r="U135" s="4"/>
      <c r="V135" s="4"/>
      <c r="W135" s="6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532"/>
    </row>
    <row r="136" spans="1:34" customFormat="1" ht="12" hidden="1" customHeight="1" x14ac:dyDescent="0.25">
      <c r="A136" s="593">
        <v>1</v>
      </c>
      <c r="B136" s="593"/>
      <c r="C136" s="463" t="s">
        <v>9</v>
      </c>
      <c r="D136" s="613" t="s">
        <v>71</v>
      </c>
      <c r="E136" s="462">
        <v>2002</v>
      </c>
      <c r="F136" s="351">
        <v>4</v>
      </c>
      <c r="G136" s="58">
        <v>30</v>
      </c>
      <c r="H136" s="82">
        <v>2</v>
      </c>
      <c r="I136" s="83">
        <v>32</v>
      </c>
      <c r="J136" s="58">
        <v>52</v>
      </c>
      <c r="K136" s="82">
        <v>6</v>
      </c>
      <c r="L136" s="83">
        <v>58</v>
      </c>
      <c r="M136" s="64">
        <v>14</v>
      </c>
      <c r="N136" s="64">
        <v>319</v>
      </c>
      <c r="O136" s="172"/>
      <c r="P136" s="29"/>
      <c r="Q136" s="5"/>
      <c r="R136" s="4"/>
      <c r="S136" s="4"/>
      <c r="T136" s="5"/>
      <c r="U136" s="4"/>
      <c r="V136" s="4"/>
      <c r="W136" s="6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532"/>
    </row>
    <row r="137" spans="1:34" customFormat="1" ht="12" hidden="1" customHeight="1" x14ac:dyDescent="0.25">
      <c r="A137" s="593">
        <v>1</v>
      </c>
      <c r="B137" s="593"/>
      <c r="C137" s="463" t="s">
        <v>9</v>
      </c>
      <c r="D137" s="613" t="s">
        <v>71</v>
      </c>
      <c r="E137" s="462">
        <v>2003</v>
      </c>
      <c r="F137" s="351">
        <v>5</v>
      </c>
      <c r="G137" s="58">
        <v>29</v>
      </c>
      <c r="H137" s="82">
        <v>10</v>
      </c>
      <c r="I137" s="83">
        <v>39</v>
      </c>
      <c r="J137" s="58">
        <v>50</v>
      </c>
      <c r="K137" s="82">
        <v>10</v>
      </c>
      <c r="L137" s="83">
        <v>51</v>
      </c>
      <c r="M137" s="64">
        <v>33</v>
      </c>
      <c r="N137" s="64">
        <v>337</v>
      </c>
      <c r="O137" s="172"/>
      <c r="P137" s="25"/>
      <c r="Q137" s="5"/>
      <c r="R137" s="4"/>
      <c r="S137" s="4"/>
      <c r="T137" s="5"/>
      <c r="U137" s="4"/>
      <c r="V137" s="4"/>
      <c r="W137" s="6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532"/>
    </row>
    <row r="138" spans="1:34" customFormat="1" ht="12" hidden="1" customHeight="1" x14ac:dyDescent="0.25">
      <c r="A138" s="593">
        <v>1</v>
      </c>
      <c r="B138" s="593"/>
      <c r="C138" s="463" t="s">
        <v>9</v>
      </c>
      <c r="D138" s="613" t="s">
        <v>71</v>
      </c>
      <c r="E138" s="462">
        <v>2004</v>
      </c>
      <c r="F138" s="351">
        <v>6</v>
      </c>
      <c r="G138" s="58">
        <v>48</v>
      </c>
      <c r="H138" s="82">
        <v>4</v>
      </c>
      <c r="I138" s="83">
        <v>52</v>
      </c>
      <c r="J138" s="58">
        <v>56</v>
      </c>
      <c r="K138" s="82">
        <v>3</v>
      </c>
      <c r="L138" s="83">
        <v>59</v>
      </c>
      <c r="M138" s="63">
        <v>37</v>
      </c>
      <c r="N138" s="63">
        <v>359</v>
      </c>
      <c r="O138" s="172"/>
      <c r="P138" s="25"/>
      <c r="Q138" s="5"/>
      <c r="R138" s="4"/>
      <c r="S138" s="4"/>
      <c r="T138" s="5"/>
      <c r="U138" s="4"/>
      <c r="V138" s="4"/>
      <c r="W138" s="6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532"/>
    </row>
    <row r="139" spans="1:34" customFormat="1" ht="12" hidden="1" customHeight="1" x14ac:dyDescent="0.25">
      <c r="A139" s="593">
        <v>1</v>
      </c>
      <c r="B139" s="593"/>
      <c r="C139" s="463" t="s">
        <v>9</v>
      </c>
      <c r="D139" s="632"/>
      <c r="E139" s="461">
        <v>2006</v>
      </c>
      <c r="F139" s="351">
        <v>7</v>
      </c>
      <c r="G139" s="58">
        <v>45</v>
      </c>
      <c r="H139" s="82">
        <v>1</v>
      </c>
      <c r="I139" s="83">
        <v>46</v>
      </c>
      <c r="J139" s="58">
        <v>31</v>
      </c>
      <c r="K139" s="82">
        <v>1</v>
      </c>
      <c r="L139" s="83">
        <v>32</v>
      </c>
      <c r="M139" s="63">
        <v>34</v>
      </c>
      <c r="N139" s="63">
        <v>457</v>
      </c>
      <c r="O139" s="172" t="s">
        <v>5</v>
      </c>
      <c r="P139" s="25"/>
      <c r="Q139" s="4"/>
      <c r="R139" s="4"/>
      <c r="S139" s="4"/>
      <c r="T139" s="4"/>
      <c r="U139" s="4"/>
      <c r="V139" s="4"/>
      <c r="W139" s="4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532"/>
    </row>
    <row r="140" spans="1:34" customFormat="1" ht="12" hidden="1" customHeight="1" x14ac:dyDescent="0.25">
      <c r="A140" s="593">
        <v>1</v>
      </c>
      <c r="B140" s="593"/>
      <c r="C140" s="462"/>
      <c r="D140" s="613" t="s">
        <v>71</v>
      </c>
      <c r="E140" s="461">
        <v>2007</v>
      </c>
      <c r="F140" s="351">
        <v>8</v>
      </c>
      <c r="G140" s="58">
        <v>65</v>
      </c>
      <c r="H140" s="82">
        <v>3</v>
      </c>
      <c r="I140" s="83">
        <v>68</v>
      </c>
      <c r="J140" s="58">
        <v>32</v>
      </c>
      <c r="K140" s="82">
        <v>0</v>
      </c>
      <c r="L140" s="83">
        <v>32</v>
      </c>
      <c r="M140" s="63">
        <v>63</v>
      </c>
      <c r="N140" s="63">
        <v>426</v>
      </c>
      <c r="O140" s="172"/>
      <c r="P140" s="25"/>
      <c r="Q140" s="5"/>
      <c r="R140" s="4"/>
      <c r="S140" s="4"/>
      <c r="T140" s="5"/>
      <c r="U140" s="4"/>
      <c r="V140" s="4"/>
      <c r="W140" s="6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532"/>
    </row>
    <row r="141" spans="1:34" customFormat="1" ht="12" hidden="1" customHeight="1" x14ac:dyDescent="0.25">
      <c r="A141" s="593">
        <v>1</v>
      </c>
      <c r="B141" s="593"/>
      <c r="C141" s="463" t="s">
        <v>9</v>
      </c>
      <c r="D141" s="613" t="s">
        <v>71</v>
      </c>
      <c r="E141" s="461">
        <v>2008</v>
      </c>
      <c r="F141" s="351">
        <v>9</v>
      </c>
      <c r="G141" s="76">
        <v>41</v>
      </c>
      <c r="H141" s="77">
        <v>0</v>
      </c>
      <c r="I141" s="78">
        <v>41</v>
      </c>
      <c r="J141" s="76">
        <v>78</v>
      </c>
      <c r="K141" s="77">
        <v>0</v>
      </c>
      <c r="L141" s="78">
        <v>78</v>
      </c>
      <c r="M141" s="61">
        <v>35</v>
      </c>
      <c r="N141" s="61">
        <v>497</v>
      </c>
      <c r="O141" s="172" t="s">
        <v>5</v>
      </c>
      <c r="P141" s="25"/>
      <c r="Q141" s="5"/>
      <c r="R141" s="4"/>
      <c r="S141" s="4"/>
      <c r="T141" s="5"/>
      <c r="U141" s="4"/>
      <c r="V141" s="4"/>
      <c r="W141" s="6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532"/>
    </row>
    <row r="142" spans="1:34" customFormat="1" ht="12" hidden="1" customHeight="1" x14ac:dyDescent="0.25">
      <c r="A142" s="593">
        <v>1</v>
      </c>
      <c r="B142" s="593"/>
      <c r="C142" s="462"/>
      <c r="D142" s="632"/>
      <c r="E142" s="461">
        <v>2009</v>
      </c>
      <c r="F142" s="351">
        <v>10</v>
      </c>
      <c r="G142" s="58">
        <v>64</v>
      </c>
      <c r="H142" s="82">
        <v>0</v>
      </c>
      <c r="I142" s="83">
        <v>64</v>
      </c>
      <c r="J142" s="58">
        <v>17</v>
      </c>
      <c r="K142" s="77">
        <v>0</v>
      </c>
      <c r="L142" s="83">
        <v>17</v>
      </c>
      <c r="M142" s="63">
        <v>44</v>
      </c>
      <c r="N142" s="63">
        <v>470</v>
      </c>
      <c r="O142" s="172"/>
      <c r="P142" s="25"/>
      <c r="Q142" s="5"/>
      <c r="R142" s="4"/>
      <c r="S142" s="4"/>
      <c r="T142" s="5"/>
      <c r="U142" s="4"/>
      <c r="V142" s="4"/>
      <c r="W142" s="6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532"/>
    </row>
    <row r="143" spans="1:34" customFormat="1" ht="12" customHeight="1" x14ac:dyDescent="0.25">
      <c r="A143" s="593">
        <v>1</v>
      </c>
      <c r="B143" s="593"/>
      <c r="C143" s="463" t="s">
        <v>9</v>
      </c>
      <c r="D143" s="613" t="s">
        <v>71</v>
      </c>
      <c r="E143" s="462">
        <v>2010</v>
      </c>
      <c r="F143" s="351">
        <v>11</v>
      </c>
      <c r="G143" s="409">
        <v>83</v>
      </c>
      <c r="H143" s="410">
        <v>0</v>
      </c>
      <c r="I143" s="411">
        <f>SUM(H143,G143)</f>
        <v>83</v>
      </c>
      <c r="J143" s="409">
        <v>85</v>
      </c>
      <c r="K143" s="412">
        <v>0</v>
      </c>
      <c r="L143" s="411">
        <f>SUM(K143,J143)</f>
        <v>85</v>
      </c>
      <c r="M143" s="65">
        <v>137</v>
      </c>
      <c r="N143" s="65">
        <v>418</v>
      </c>
      <c r="O143" s="172"/>
      <c r="P143" s="25"/>
      <c r="Q143" s="5"/>
      <c r="R143" s="4"/>
      <c r="S143" s="4"/>
      <c r="T143" s="5"/>
      <c r="U143" s="4"/>
      <c r="V143" s="4"/>
      <c r="W143" s="6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535"/>
    </row>
    <row r="144" spans="1:34" s="269" customFormat="1" ht="12" customHeight="1" x14ac:dyDescent="0.2">
      <c r="A144" s="593"/>
      <c r="B144" s="593"/>
      <c r="C144" s="463"/>
      <c r="D144" s="613"/>
      <c r="E144" s="462">
        <v>2011</v>
      </c>
      <c r="F144" s="351"/>
      <c r="G144" s="409">
        <v>30</v>
      </c>
      <c r="H144" s="410">
        <v>0</v>
      </c>
      <c r="I144" s="411">
        <f>SUM(H144,G144)</f>
        <v>30</v>
      </c>
      <c r="J144" s="409">
        <v>44</v>
      </c>
      <c r="K144" s="412">
        <v>0</v>
      </c>
      <c r="L144" s="411">
        <f>SUM(K144,J144)</f>
        <v>44</v>
      </c>
      <c r="M144" s="65">
        <v>35</v>
      </c>
      <c r="N144" s="65">
        <v>427</v>
      </c>
      <c r="O144" s="531"/>
      <c r="P144" s="266"/>
      <c r="Q144" s="267"/>
      <c r="R144" s="268"/>
      <c r="S144" s="268"/>
      <c r="T144" s="267"/>
      <c r="U144" s="268"/>
      <c r="V144" s="268"/>
      <c r="W144" s="271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35">
        <f>N143+L144-M144</f>
        <v>427</v>
      </c>
    </row>
    <row r="145" spans="1:34" s="269" customFormat="1" ht="12" customHeight="1" x14ac:dyDescent="0.2">
      <c r="A145" s="593"/>
      <c r="B145" s="593"/>
      <c r="C145" s="463"/>
      <c r="D145" s="613"/>
      <c r="E145" s="462" t="s">
        <v>381</v>
      </c>
      <c r="F145" s="351"/>
      <c r="G145" s="342">
        <v>18</v>
      </c>
      <c r="H145" s="343">
        <v>0</v>
      </c>
      <c r="I145" s="344">
        <v>18</v>
      </c>
      <c r="J145" s="345">
        <v>34</v>
      </c>
      <c r="K145" s="343">
        <v>0</v>
      </c>
      <c r="L145" s="344">
        <v>34</v>
      </c>
      <c r="M145" s="346">
        <v>55</v>
      </c>
      <c r="N145" s="346">
        <v>406</v>
      </c>
      <c r="O145" s="531"/>
      <c r="P145" s="266"/>
      <c r="Q145" s="267"/>
      <c r="R145" s="268"/>
      <c r="S145" s="268"/>
      <c r="T145" s="267"/>
      <c r="U145" s="268"/>
      <c r="V145" s="268"/>
      <c r="W145" s="271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35">
        <f>N144+L145-M145</f>
        <v>406</v>
      </c>
    </row>
    <row r="146" spans="1:34" s="269" customFormat="1" ht="12" customHeight="1" x14ac:dyDescent="0.2">
      <c r="A146" s="593"/>
      <c r="B146" s="593"/>
      <c r="C146" s="463"/>
      <c r="D146" s="613"/>
      <c r="E146" s="462">
        <v>2013</v>
      </c>
      <c r="F146" s="351"/>
      <c r="G146" s="343">
        <v>34</v>
      </c>
      <c r="H146" s="343">
        <v>0</v>
      </c>
      <c r="I146" s="344">
        <v>34</v>
      </c>
      <c r="J146" s="345">
        <v>24</v>
      </c>
      <c r="K146" s="343">
        <v>0</v>
      </c>
      <c r="L146" s="344">
        <v>24</v>
      </c>
      <c r="M146" s="346">
        <v>41</v>
      </c>
      <c r="N146" s="346">
        <v>389</v>
      </c>
      <c r="O146" s="531"/>
      <c r="P146" s="266"/>
      <c r="Q146" s="267"/>
      <c r="R146" s="268"/>
      <c r="S146" s="268"/>
      <c r="T146" s="267"/>
      <c r="U146" s="268"/>
      <c r="V146" s="268"/>
      <c r="W146" s="271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35"/>
    </row>
    <row r="147" spans="1:34" s="269" customFormat="1" ht="12" customHeight="1" x14ac:dyDescent="0.2">
      <c r="A147" s="593"/>
      <c r="B147" s="593"/>
      <c r="C147" s="463"/>
      <c r="D147" s="613"/>
      <c r="E147" s="462">
        <v>2014</v>
      </c>
      <c r="F147" s="351"/>
      <c r="G147" s="343">
        <v>21</v>
      </c>
      <c r="H147" s="343">
        <v>0</v>
      </c>
      <c r="I147" s="344">
        <v>21</v>
      </c>
      <c r="J147" s="345">
        <v>19</v>
      </c>
      <c r="K147" s="343">
        <v>0</v>
      </c>
      <c r="L147" s="344">
        <v>19</v>
      </c>
      <c r="M147" s="346">
        <v>20</v>
      </c>
      <c r="N147" s="346">
        <v>388</v>
      </c>
      <c r="O147" s="531"/>
      <c r="P147" s="266"/>
      <c r="Q147" s="267"/>
      <c r="R147" s="268"/>
      <c r="S147" s="268"/>
      <c r="T147" s="267"/>
      <c r="U147" s="268"/>
      <c r="V147" s="268"/>
      <c r="W147" s="271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35"/>
    </row>
    <row r="148" spans="1:34" s="183" customFormat="1" ht="6.75" customHeight="1" x14ac:dyDescent="0.25">
      <c r="A148" s="593"/>
      <c r="B148" s="593"/>
      <c r="C148" s="463"/>
      <c r="D148" s="613"/>
      <c r="E148" s="462"/>
      <c r="F148" s="351">
        <v>12</v>
      </c>
      <c r="G148" s="58"/>
      <c r="H148" s="82"/>
      <c r="I148" s="83"/>
      <c r="J148" s="58"/>
      <c r="K148" s="82"/>
      <c r="L148" s="83"/>
      <c r="M148" s="63"/>
      <c r="N148" s="63"/>
      <c r="O148" s="172"/>
      <c r="P148" s="25"/>
      <c r="Q148" s="5"/>
      <c r="R148" s="4"/>
      <c r="S148" s="4"/>
      <c r="T148" s="5"/>
      <c r="U148" s="4"/>
      <c r="V148" s="4"/>
      <c r="W148" s="6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532"/>
    </row>
    <row r="149" spans="1:34" s="183" customFormat="1" ht="12" hidden="1" customHeight="1" x14ac:dyDescent="0.25">
      <c r="A149" s="593">
        <v>1</v>
      </c>
      <c r="B149" s="593"/>
      <c r="C149" s="463"/>
      <c r="D149" s="613" t="s">
        <v>72</v>
      </c>
      <c r="E149" s="462">
        <v>1996</v>
      </c>
      <c r="F149" s="351">
        <v>-3</v>
      </c>
      <c r="G149" s="58">
        <v>3</v>
      </c>
      <c r="H149" s="82">
        <v>1</v>
      </c>
      <c r="I149" s="83">
        <v>4</v>
      </c>
      <c r="J149" s="58">
        <v>0</v>
      </c>
      <c r="K149" s="82">
        <v>0</v>
      </c>
      <c r="L149" s="83">
        <v>0</v>
      </c>
      <c r="M149" s="63">
        <v>0</v>
      </c>
      <c r="N149" s="64">
        <v>0</v>
      </c>
      <c r="O149" s="172"/>
      <c r="P149" s="25"/>
      <c r="Q149" s="5"/>
      <c r="R149" s="4"/>
      <c r="S149" s="4"/>
      <c r="T149" s="5"/>
      <c r="U149" s="4"/>
      <c r="V149" s="4"/>
      <c r="W149" s="6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532"/>
    </row>
    <row r="150" spans="1:34" s="183" customFormat="1" ht="12" hidden="1" customHeight="1" x14ac:dyDescent="0.25">
      <c r="A150" s="593">
        <v>1</v>
      </c>
      <c r="B150" s="593"/>
      <c r="C150" s="463" t="s">
        <v>10</v>
      </c>
      <c r="D150" s="613" t="s">
        <v>72</v>
      </c>
      <c r="E150" s="462">
        <v>1997</v>
      </c>
      <c r="F150" s="351">
        <v>-2</v>
      </c>
      <c r="G150" s="58">
        <v>1</v>
      </c>
      <c r="H150" s="82">
        <v>9</v>
      </c>
      <c r="I150" s="83">
        <v>10</v>
      </c>
      <c r="J150" s="58">
        <v>3</v>
      </c>
      <c r="K150" s="82">
        <v>1</v>
      </c>
      <c r="L150" s="83">
        <v>4</v>
      </c>
      <c r="M150" s="64">
        <v>0</v>
      </c>
      <c r="N150" s="64">
        <v>4</v>
      </c>
      <c r="O150" s="172"/>
      <c r="P150" s="25"/>
      <c r="Q150" s="5"/>
      <c r="R150" s="4"/>
      <c r="S150" s="4"/>
      <c r="T150" s="5"/>
      <c r="U150" s="4"/>
      <c r="V150" s="4"/>
      <c r="W150" s="6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532"/>
    </row>
    <row r="151" spans="1:34" s="183" customFormat="1" ht="12" hidden="1" customHeight="1" x14ac:dyDescent="0.25">
      <c r="A151" s="593">
        <v>1</v>
      </c>
      <c r="B151" s="593"/>
      <c r="C151" s="463" t="s">
        <v>10</v>
      </c>
      <c r="D151" s="613" t="s">
        <v>72</v>
      </c>
      <c r="E151" s="462">
        <v>1998</v>
      </c>
      <c r="F151" s="351">
        <v>-1</v>
      </c>
      <c r="G151" s="58">
        <v>0</v>
      </c>
      <c r="H151" s="82">
        <v>7</v>
      </c>
      <c r="I151" s="83">
        <v>7</v>
      </c>
      <c r="J151" s="58">
        <v>0</v>
      </c>
      <c r="K151" s="82">
        <v>0</v>
      </c>
      <c r="L151" s="83">
        <v>0</v>
      </c>
      <c r="M151" s="64">
        <v>0</v>
      </c>
      <c r="N151" s="64">
        <v>4</v>
      </c>
      <c r="O151" s="172"/>
      <c r="P151" s="25"/>
      <c r="Q151" s="5"/>
      <c r="R151" s="4"/>
      <c r="S151" s="4"/>
      <c r="T151" s="5"/>
      <c r="U151" s="4"/>
      <c r="V151" s="4"/>
      <c r="W151" s="6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532"/>
    </row>
    <row r="152" spans="1:34" s="183" customFormat="1" ht="12" hidden="1" customHeight="1" x14ac:dyDescent="0.25">
      <c r="A152" s="593">
        <v>1</v>
      </c>
      <c r="B152" s="593"/>
      <c r="C152" s="463" t="s">
        <v>10</v>
      </c>
      <c r="D152" s="613" t="s">
        <v>72</v>
      </c>
      <c r="E152" s="462">
        <v>1999</v>
      </c>
      <c r="F152" s="351">
        <v>0</v>
      </c>
      <c r="G152" s="58">
        <v>2</v>
      </c>
      <c r="H152" s="82">
        <v>10</v>
      </c>
      <c r="I152" s="83">
        <v>12</v>
      </c>
      <c r="J152" s="58">
        <v>2</v>
      </c>
      <c r="K152" s="82">
        <v>7</v>
      </c>
      <c r="L152" s="83">
        <v>9</v>
      </c>
      <c r="M152" s="64">
        <v>0</v>
      </c>
      <c r="N152" s="64">
        <v>13</v>
      </c>
      <c r="O152" s="172" t="s">
        <v>5</v>
      </c>
      <c r="P152" s="25"/>
      <c r="Q152" s="5"/>
      <c r="R152" s="4"/>
      <c r="S152" s="4"/>
      <c r="T152" s="5"/>
      <c r="U152" s="4"/>
      <c r="V152" s="4"/>
      <c r="W152" s="6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532"/>
    </row>
    <row r="153" spans="1:34" s="183" customFormat="1" ht="12" hidden="1" customHeight="1" x14ac:dyDescent="0.25">
      <c r="A153" s="593">
        <v>1</v>
      </c>
      <c r="B153" s="593"/>
      <c r="C153" s="463" t="s">
        <v>10</v>
      </c>
      <c r="D153" s="613" t="s">
        <v>72</v>
      </c>
      <c r="E153" s="462">
        <v>2000</v>
      </c>
      <c r="F153" s="351">
        <v>1</v>
      </c>
      <c r="G153" s="58">
        <v>3</v>
      </c>
      <c r="H153" s="82">
        <v>11</v>
      </c>
      <c r="I153" s="83">
        <v>14</v>
      </c>
      <c r="J153" s="58">
        <v>3</v>
      </c>
      <c r="K153" s="82">
        <v>11</v>
      </c>
      <c r="L153" s="83">
        <v>14</v>
      </c>
      <c r="M153" s="64">
        <v>5</v>
      </c>
      <c r="N153" s="63">
        <v>22</v>
      </c>
      <c r="O153" s="172" t="s">
        <v>5</v>
      </c>
      <c r="P153" s="25"/>
      <c r="Q153" s="5"/>
      <c r="R153" s="4"/>
      <c r="S153" s="4"/>
      <c r="T153" s="5"/>
      <c r="U153" s="4"/>
      <c r="V153" s="4"/>
      <c r="W153" s="6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532"/>
    </row>
    <row r="154" spans="1:34" s="183" customFormat="1" ht="12" hidden="1" customHeight="1" x14ac:dyDescent="0.25">
      <c r="A154" s="593">
        <v>1</v>
      </c>
      <c r="B154" s="593"/>
      <c r="C154" s="463" t="s">
        <v>10</v>
      </c>
      <c r="D154" s="613" t="s">
        <v>72</v>
      </c>
      <c r="E154" s="462">
        <v>2001</v>
      </c>
      <c r="F154" s="351">
        <v>2</v>
      </c>
      <c r="G154" s="58">
        <v>0</v>
      </c>
      <c r="H154" s="82">
        <v>4</v>
      </c>
      <c r="I154" s="83">
        <v>4</v>
      </c>
      <c r="J154" s="58">
        <v>0</v>
      </c>
      <c r="K154" s="82">
        <v>4</v>
      </c>
      <c r="L154" s="83">
        <v>4</v>
      </c>
      <c r="M154" s="64">
        <v>4</v>
      </c>
      <c r="N154" s="63">
        <v>22</v>
      </c>
      <c r="O154" s="172" t="s">
        <v>5</v>
      </c>
      <c r="P154" s="25"/>
      <c r="Q154" s="5"/>
      <c r="R154" s="4"/>
      <c r="S154" s="4"/>
      <c r="T154" s="5"/>
      <c r="U154" s="4"/>
      <c r="V154" s="4"/>
      <c r="W154" s="6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532"/>
    </row>
    <row r="155" spans="1:34" s="183" customFormat="1" ht="12" hidden="1" customHeight="1" x14ac:dyDescent="0.25">
      <c r="A155" s="593">
        <v>1</v>
      </c>
      <c r="B155" s="593"/>
      <c r="C155" s="463" t="s">
        <v>10</v>
      </c>
      <c r="D155" s="613" t="s">
        <v>72</v>
      </c>
      <c r="E155" s="462">
        <v>2002</v>
      </c>
      <c r="F155" s="351">
        <v>3</v>
      </c>
      <c r="G155" s="58">
        <v>0</v>
      </c>
      <c r="H155" s="82">
        <v>2</v>
      </c>
      <c r="I155" s="83">
        <v>2</v>
      </c>
      <c r="J155" s="58">
        <v>0</v>
      </c>
      <c r="K155" s="82">
        <v>2</v>
      </c>
      <c r="L155" s="83">
        <v>2</v>
      </c>
      <c r="M155" s="63">
        <v>6</v>
      </c>
      <c r="N155" s="63">
        <v>18</v>
      </c>
      <c r="O155" s="172" t="s">
        <v>5</v>
      </c>
      <c r="P155" s="25"/>
      <c r="Q155" s="5"/>
      <c r="R155" s="4"/>
      <c r="S155" s="4"/>
      <c r="T155" s="5"/>
      <c r="U155" s="4"/>
      <c r="V155" s="4"/>
      <c r="W155" s="6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532"/>
    </row>
    <row r="156" spans="1:34" s="183" customFormat="1" ht="12" hidden="1" customHeight="1" x14ac:dyDescent="0.25">
      <c r="A156" s="593">
        <v>1</v>
      </c>
      <c r="B156" s="593"/>
      <c r="C156" s="463" t="s">
        <v>10</v>
      </c>
      <c r="D156" s="613" t="s">
        <v>72</v>
      </c>
      <c r="E156" s="462">
        <v>2003</v>
      </c>
      <c r="F156" s="351">
        <v>4</v>
      </c>
      <c r="G156" s="58">
        <v>5</v>
      </c>
      <c r="H156" s="82">
        <v>9</v>
      </c>
      <c r="I156" s="83">
        <v>14</v>
      </c>
      <c r="J156" s="58">
        <v>6</v>
      </c>
      <c r="K156" s="82">
        <v>11</v>
      </c>
      <c r="L156" s="83">
        <v>17</v>
      </c>
      <c r="M156" s="63">
        <v>10</v>
      </c>
      <c r="N156" s="64">
        <v>25</v>
      </c>
      <c r="O156" s="172"/>
      <c r="P156" s="25"/>
      <c r="Q156" s="5"/>
      <c r="R156" s="4"/>
      <c r="S156" s="4"/>
      <c r="T156" s="5"/>
      <c r="U156" s="4"/>
      <c r="V156" s="4"/>
      <c r="W156" s="6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532"/>
    </row>
    <row r="157" spans="1:34" s="183" customFormat="1" ht="12" hidden="1" customHeight="1" x14ac:dyDescent="0.25">
      <c r="A157" s="593">
        <v>1</v>
      </c>
      <c r="B157" s="591"/>
      <c r="C157" s="463" t="s">
        <v>10</v>
      </c>
      <c r="D157" s="613" t="s">
        <v>72</v>
      </c>
      <c r="E157" s="462">
        <v>2004</v>
      </c>
      <c r="F157" s="351">
        <v>5</v>
      </c>
      <c r="G157" s="58">
        <v>4</v>
      </c>
      <c r="H157" s="82">
        <v>2</v>
      </c>
      <c r="I157" s="83">
        <v>6</v>
      </c>
      <c r="J157" s="58">
        <v>4</v>
      </c>
      <c r="K157" s="82">
        <v>2</v>
      </c>
      <c r="L157" s="83">
        <v>6</v>
      </c>
      <c r="M157" s="63">
        <v>8</v>
      </c>
      <c r="N157" s="63">
        <v>21</v>
      </c>
      <c r="O157" s="173" t="s">
        <v>5</v>
      </c>
      <c r="P157" s="32"/>
      <c r="Q157" s="12"/>
      <c r="R157" s="11"/>
      <c r="S157" s="11"/>
      <c r="T157" s="12"/>
      <c r="U157" s="11"/>
      <c r="V157" s="11"/>
      <c r="W157" s="13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532"/>
    </row>
    <row r="158" spans="1:34" s="183" customFormat="1" ht="12" hidden="1" customHeight="1" x14ac:dyDescent="0.25">
      <c r="A158" s="593">
        <v>1</v>
      </c>
      <c r="B158" s="591"/>
      <c r="C158" s="463" t="s">
        <v>10</v>
      </c>
      <c r="D158" s="632"/>
      <c r="E158" s="461">
        <v>2006</v>
      </c>
      <c r="F158" s="352">
        <v>8</v>
      </c>
      <c r="G158" s="58">
        <v>0</v>
      </c>
      <c r="H158" s="82">
        <v>1</v>
      </c>
      <c r="I158" s="83">
        <v>1</v>
      </c>
      <c r="J158" s="58">
        <v>0</v>
      </c>
      <c r="K158" s="82">
        <v>1</v>
      </c>
      <c r="L158" s="83">
        <v>1</v>
      </c>
      <c r="M158" s="63">
        <v>3</v>
      </c>
      <c r="N158" s="63">
        <v>25</v>
      </c>
      <c r="O158" s="173" t="s">
        <v>5</v>
      </c>
      <c r="P158" s="32"/>
      <c r="Q158" s="11"/>
      <c r="R158" s="11"/>
      <c r="S158" s="11"/>
      <c r="T158" s="11"/>
      <c r="U158" s="11"/>
      <c r="V158" s="11"/>
      <c r="W158" s="11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532"/>
    </row>
    <row r="159" spans="1:34" s="183" customFormat="1" ht="12" hidden="1" customHeight="1" x14ac:dyDescent="0.25">
      <c r="A159" s="593">
        <v>1</v>
      </c>
      <c r="B159" s="591"/>
      <c r="C159" s="462"/>
      <c r="D159" s="613" t="s">
        <v>365</v>
      </c>
      <c r="E159" s="461">
        <v>2007</v>
      </c>
      <c r="F159" s="351">
        <v>9</v>
      </c>
      <c r="G159" s="58">
        <v>10</v>
      </c>
      <c r="H159" s="82">
        <v>0</v>
      </c>
      <c r="I159" s="83">
        <v>10</v>
      </c>
      <c r="J159" s="58">
        <v>10</v>
      </c>
      <c r="K159" s="82">
        <v>0</v>
      </c>
      <c r="L159" s="83">
        <v>10</v>
      </c>
      <c r="M159" s="63">
        <v>8</v>
      </c>
      <c r="N159" s="63">
        <v>27</v>
      </c>
      <c r="O159" s="173"/>
      <c r="P159" s="32"/>
      <c r="Q159" s="12"/>
      <c r="R159" s="11"/>
      <c r="S159" s="11"/>
      <c r="T159" s="12"/>
      <c r="U159" s="11"/>
      <c r="V159" s="11"/>
      <c r="W159" s="13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532"/>
    </row>
    <row r="160" spans="1:34" s="183" customFormat="1" ht="12" hidden="1" customHeight="1" x14ac:dyDescent="0.25">
      <c r="A160" s="593">
        <v>1</v>
      </c>
      <c r="B160" s="591"/>
      <c r="C160" s="463" t="s">
        <v>10</v>
      </c>
      <c r="D160" s="613" t="s">
        <v>365</v>
      </c>
      <c r="E160" s="461">
        <v>2008</v>
      </c>
      <c r="F160" s="352">
        <v>10</v>
      </c>
      <c r="G160" s="76">
        <v>3</v>
      </c>
      <c r="H160" s="77">
        <v>0</v>
      </c>
      <c r="I160" s="78">
        <v>3</v>
      </c>
      <c r="J160" s="76">
        <v>3</v>
      </c>
      <c r="K160" s="77">
        <v>0</v>
      </c>
      <c r="L160" s="78">
        <v>3</v>
      </c>
      <c r="M160" s="61">
        <v>4</v>
      </c>
      <c r="N160" s="61">
        <v>26</v>
      </c>
      <c r="O160" s="173"/>
      <c r="P160" s="32"/>
      <c r="Q160" s="12"/>
      <c r="R160" s="11"/>
      <c r="S160" s="11"/>
      <c r="T160" s="12"/>
      <c r="U160" s="11"/>
      <c r="V160" s="11"/>
      <c r="W160" s="13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532"/>
    </row>
    <row r="161" spans="1:34" customFormat="1" ht="0.75" customHeight="1" thickBot="1" x14ac:dyDescent="0.3">
      <c r="A161" s="593">
        <v>1</v>
      </c>
      <c r="B161" s="591"/>
      <c r="C161" s="462"/>
      <c r="D161" s="632"/>
      <c r="E161" s="461">
        <v>2009</v>
      </c>
      <c r="F161" s="353">
        <v>11</v>
      </c>
      <c r="G161" s="58">
        <v>7</v>
      </c>
      <c r="H161" s="88">
        <v>0</v>
      </c>
      <c r="I161" s="83">
        <v>7</v>
      </c>
      <c r="J161" s="58">
        <v>7</v>
      </c>
      <c r="K161" s="77">
        <v>0</v>
      </c>
      <c r="L161" s="83">
        <v>7</v>
      </c>
      <c r="M161" s="63">
        <v>4</v>
      </c>
      <c r="N161" s="63">
        <v>29</v>
      </c>
      <c r="O161" s="173"/>
      <c r="P161" s="32"/>
      <c r="Q161" s="12"/>
      <c r="R161" s="11"/>
      <c r="S161" s="11"/>
      <c r="T161" s="12"/>
      <c r="U161" s="11"/>
      <c r="V161" s="11"/>
      <c r="W161" s="13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532"/>
    </row>
    <row r="162" spans="1:34" customFormat="1" ht="12" customHeight="1" x14ac:dyDescent="0.25">
      <c r="A162" s="593">
        <v>1</v>
      </c>
      <c r="B162" s="591"/>
      <c r="C162" s="463" t="s">
        <v>10</v>
      </c>
      <c r="D162" s="613" t="s">
        <v>365</v>
      </c>
      <c r="E162" s="462">
        <v>2010</v>
      </c>
      <c r="F162" s="351">
        <v>-1</v>
      </c>
      <c r="G162" s="409" t="s">
        <v>331</v>
      </c>
      <c r="H162" s="410" t="s">
        <v>331</v>
      </c>
      <c r="I162" s="411" t="s">
        <v>331</v>
      </c>
      <c r="J162" s="409" t="s">
        <v>331</v>
      </c>
      <c r="K162" s="412" t="s">
        <v>331</v>
      </c>
      <c r="L162" s="411" t="s">
        <v>331</v>
      </c>
      <c r="M162" s="408" t="s">
        <v>331</v>
      </c>
      <c r="N162" s="408">
        <v>38</v>
      </c>
      <c r="O162" s="173" t="s">
        <v>5</v>
      </c>
      <c r="P162" s="32"/>
      <c r="Q162" s="12"/>
      <c r="R162" s="11"/>
      <c r="S162" s="11"/>
      <c r="T162" s="12"/>
      <c r="U162" s="11"/>
      <c r="V162" s="11"/>
      <c r="W162" s="13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532"/>
    </row>
    <row r="163" spans="1:34" s="269" customFormat="1" ht="12" customHeight="1" x14ac:dyDescent="0.2">
      <c r="A163" s="593"/>
      <c r="B163" s="591"/>
      <c r="C163" s="463"/>
      <c r="D163" s="613" t="s">
        <v>366</v>
      </c>
      <c r="E163" s="462">
        <v>2011</v>
      </c>
      <c r="F163" s="351"/>
      <c r="G163" s="409">
        <v>2</v>
      </c>
      <c r="H163" s="410">
        <v>8</v>
      </c>
      <c r="I163" s="411">
        <f>SUM(H163,G163)</f>
        <v>10</v>
      </c>
      <c r="J163" s="409">
        <v>2</v>
      </c>
      <c r="K163" s="412">
        <v>8</v>
      </c>
      <c r="L163" s="411">
        <f>SUM(K163,J163)</f>
        <v>10</v>
      </c>
      <c r="M163" s="408">
        <v>8</v>
      </c>
      <c r="N163" s="408">
        <v>41</v>
      </c>
      <c r="O163" s="173" t="s">
        <v>5</v>
      </c>
      <c r="P163" s="272"/>
      <c r="Q163" s="273"/>
      <c r="R163" s="274"/>
      <c r="S163" s="274"/>
      <c r="T163" s="273"/>
      <c r="U163" s="274"/>
      <c r="V163" s="274"/>
      <c r="W163" s="275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535">
        <v>41</v>
      </c>
    </row>
    <row r="164" spans="1:34" s="269" customFormat="1" ht="12" customHeight="1" x14ac:dyDescent="0.2">
      <c r="A164" s="593"/>
      <c r="B164" s="591"/>
      <c r="C164" s="463"/>
      <c r="D164" s="613" t="s">
        <v>367</v>
      </c>
      <c r="E164" s="462" t="s">
        <v>381</v>
      </c>
      <c r="F164" s="351"/>
      <c r="G164" s="342">
        <v>6</v>
      </c>
      <c r="H164" s="343">
        <v>10</v>
      </c>
      <c r="I164" s="344">
        <v>16</v>
      </c>
      <c r="J164" s="345">
        <v>6</v>
      </c>
      <c r="K164" s="343">
        <v>7</v>
      </c>
      <c r="L164" s="344">
        <v>13</v>
      </c>
      <c r="M164" s="346">
        <v>8</v>
      </c>
      <c r="N164" s="346">
        <v>46</v>
      </c>
      <c r="O164" s="533"/>
      <c r="P164" s="272"/>
      <c r="Q164" s="273"/>
      <c r="R164" s="274"/>
      <c r="S164" s="274"/>
      <c r="T164" s="273"/>
      <c r="U164" s="274"/>
      <c r="V164" s="274"/>
      <c r="W164" s="275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535">
        <f>N163+L164-M164</f>
        <v>46</v>
      </c>
    </row>
    <row r="165" spans="1:34" s="269" customFormat="1" ht="12" customHeight="1" x14ac:dyDescent="0.2">
      <c r="A165" s="593"/>
      <c r="B165" s="591"/>
      <c r="C165" s="463"/>
      <c r="D165" s="613"/>
      <c r="E165" s="462">
        <v>2013</v>
      </c>
      <c r="F165" s="351"/>
      <c r="G165" s="343">
        <v>7</v>
      </c>
      <c r="H165" s="343">
        <v>4</v>
      </c>
      <c r="I165" s="344">
        <v>11</v>
      </c>
      <c r="J165" s="345">
        <v>6</v>
      </c>
      <c r="K165" s="343">
        <v>4</v>
      </c>
      <c r="L165" s="344">
        <v>10</v>
      </c>
      <c r="M165" s="346">
        <v>8</v>
      </c>
      <c r="N165" s="346">
        <v>48</v>
      </c>
      <c r="O165" s="533"/>
      <c r="P165" s="272"/>
      <c r="Q165" s="273"/>
      <c r="R165" s="274"/>
      <c r="S165" s="274"/>
      <c r="T165" s="273"/>
      <c r="U165" s="274"/>
      <c r="V165" s="274"/>
      <c r="W165" s="275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535"/>
    </row>
    <row r="166" spans="1:34" s="269" customFormat="1" ht="12" customHeight="1" x14ac:dyDescent="0.2">
      <c r="A166" s="593"/>
      <c r="B166" s="591"/>
      <c r="C166" s="463"/>
      <c r="D166" s="613"/>
      <c r="E166" s="462">
        <v>2014</v>
      </c>
      <c r="F166" s="351"/>
      <c r="G166" s="343">
        <v>4</v>
      </c>
      <c r="H166" s="343">
        <v>2</v>
      </c>
      <c r="I166" s="344">
        <v>6</v>
      </c>
      <c r="J166" s="345">
        <v>4</v>
      </c>
      <c r="K166" s="343">
        <v>2</v>
      </c>
      <c r="L166" s="344">
        <v>6</v>
      </c>
      <c r="M166" s="346">
        <v>5</v>
      </c>
      <c r="N166" s="346">
        <v>49</v>
      </c>
      <c r="O166" s="533"/>
      <c r="P166" s="272"/>
      <c r="Q166" s="273"/>
      <c r="R166" s="274"/>
      <c r="S166" s="274"/>
      <c r="T166" s="273"/>
      <c r="U166" s="274"/>
      <c r="V166" s="274"/>
      <c r="W166" s="275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535"/>
    </row>
    <row r="167" spans="1:34" customFormat="1" ht="6.75" customHeight="1" thickBot="1" x14ac:dyDescent="0.3">
      <c r="A167" s="593"/>
      <c r="B167" s="596"/>
      <c r="C167" s="463"/>
      <c r="D167" s="613"/>
      <c r="E167" s="462"/>
      <c r="F167" s="351">
        <v>0</v>
      </c>
      <c r="G167" s="58"/>
      <c r="H167" s="82"/>
      <c r="I167" s="83"/>
      <c r="J167" s="58"/>
      <c r="K167" s="82"/>
      <c r="L167" s="83"/>
      <c r="M167" s="63"/>
      <c r="N167" s="63"/>
      <c r="O167" s="173"/>
      <c r="P167" s="32"/>
      <c r="Q167" s="12"/>
      <c r="R167" s="11"/>
      <c r="S167" s="11"/>
      <c r="T167" s="12"/>
      <c r="U167" s="11"/>
      <c r="V167" s="11"/>
      <c r="W167" s="13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532"/>
    </row>
    <row r="168" spans="1:34" customFormat="1" ht="12" hidden="1" customHeight="1" x14ac:dyDescent="0.25">
      <c r="A168" s="593">
        <v>1</v>
      </c>
      <c r="B168" s="597"/>
      <c r="C168" s="463"/>
      <c r="D168" s="613" t="s">
        <v>73</v>
      </c>
      <c r="E168" s="462">
        <v>1998</v>
      </c>
      <c r="F168" s="351">
        <v>1</v>
      </c>
      <c r="G168" s="58">
        <v>101</v>
      </c>
      <c r="H168" s="82">
        <v>20</v>
      </c>
      <c r="I168" s="83">
        <v>121</v>
      </c>
      <c r="J168" s="58">
        <v>63</v>
      </c>
      <c r="K168" s="82">
        <v>0</v>
      </c>
      <c r="L168" s="83">
        <v>63</v>
      </c>
      <c r="M168" s="64">
        <v>0</v>
      </c>
      <c r="N168" s="64">
        <v>63</v>
      </c>
      <c r="O168" s="172"/>
      <c r="P168" s="29"/>
      <c r="Q168" s="5"/>
      <c r="R168" s="4"/>
      <c r="S168" s="4"/>
      <c r="T168" s="5"/>
      <c r="U168" s="4"/>
      <c r="V168" s="4"/>
      <c r="W168" s="6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532"/>
    </row>
    <row r="169" spans="1:34" customFormat="1" ht="12" hidden="1" customHeight="1" x14ac:dyDescent="0.25">
      <c r="A169" s="593">
        <v>1</v>
      </c>
      <c r="B169" s="597"/>
      <c r="C169" s="463" t="s">
        <v>11</v>
      </c>
      <c r="D169" s="613" t="s">
        <v>73</v>
      </c>
      <c r="E169" s="462">
        <v>1999</v>
      </c>
      <c r="F169" s="351">
        <v>2</v>
      </c>
      <c r="G169" s="58">
        <v>109</v>
      </c>
      <c r="H169" s="82">
        <v>12</v>
      </c>
      <c r="I169" s="83">
        <v>121</v>
      </c>
      <c r="J169" s="58">
        <v>86</v>
      </c>
      <c r="K169" s="82">
        <v>17</v>
      </c>
      <c r="L169" s="83">
        <v>103</v>
      </c>
      <c r="M169" s="64">
        <v>1</v>
      </c>
      <c r="N169" s="64">
        <v>167</v>
      </c>
      <c r="O169" s="172" t="s">
        <v>5</v>
      </c>
      <c r="P169" s="29"/>
      <c r="Q169" s="5"/>
      <c r="R169" s="4"/>
      <c r="S169" s="4"/>
      <c r="T169" s="5"/>
      <c r="U169" s="4"/>
      <c r="V169" s="4"/>
      <c r="W169" s="6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532"/>
    </row>
    <row r="170" spans="1:34" customFormat="1" ht="12" hidden="1" customHeight="1" x14ac:dyDescent="0.25">
      <c r="A170" s="593">
        <v>1</v>
      </c>
      <c r="B170" s="597"/>
      <c r="C170" s="463" t="s">
        <v>11</v>
      </c>
      <c r="D170" s="613" t="s">
        <v>73</v>
      </c>
      <c r="E170" s="462">
        <v>2000</v>
      </c>
      <c r="F170" s="351">
        <v>3</v>
      </c>
      <c r="G170" s="58">
        <v>77</v>
      </c>
      <c r="H170" s="82">
        <v>3</v>
      </c>
      <c r="I170" s="83">
        <v>80</v>
      </c>
      <c r="J170" s="58">
        <v>70</v>
      </c>
      <c r="K170" s="82">
        <v>5</v>
      </c>
      <c r="L170" s="83">
        <v>75</v>
      </c>
      <c r="M170" s="64">
        <v>1</v>
      </c>
      <c r="N170" s="64">
        <v>238</v>
      </c>
      <c r="O170" s="172" t="s">
        <v>5</v>
      </c>
      <c r="P170" s="29"/>
      <c r="Q170" s="5"/>
      <c r="R170" s="4"/>
      <c r="S170" s="4"/>
      <c r="T170" s="5"/>
      <c r="U170" s="4"/>
      <c r="V170" s="4"/>
      <c r="W170" s="6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532"/>
    </row>
    <row r="171" spans="1:34" customFormat="1" ht="12" hidden="1" customHeight="1" x14ac:dyDescent="0.25">
      <c r="A171" s="593">
        <v>1</v>
      </c>
      <c r="B171" s="597"/>
      <c r="C171" s="463" t="s">
        <v>11</v>
      </c>
      <c r="D171" s="613" t="s">
        <v>73</v>
      </c>
      <c r="E171" s="462">
        <v>2001</v>
      </c>
      <c r="F171" s="351">
        <v>4</v>
      </c>
      <c r="G171" s="58">
        <v>93</v>
      </c>
      <c r="H171" s="82">
        <v>7</v>
      </c>
      <c r="I171" s="83">
        <v>100</v>
      </c>
      <c r="J171" s="58">
        <v>83</v>
      </c>
      <c r="K171" s="82">
        <v>6</v>
      </c>
      <c r="L171" s="83">
        <v>89</v>
      </c>
      <c r="M171" s="64">
        <v>4</v>
      </c>
      <c r="N171" s="64">
        <v>312</v>
      </c>
      <c r="O171" s="172" t="s">
        <v>5</v>
      </c>
      <c r="P171" s="29"/>
      <c r="Q171" s="5"/>
      <c r="R171" s="4"/>
      <c r="S171" s="4"/>
      <c r="T171" s="5"/>
      <c r="U171" s="4"/>
      <c r="V171" s="4"/>
      <c r="W171" s="6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532"/>
    </row>
    <row r="172" spans="1:34" customFormat="1" ht="12" hidden="1" customHeight="1" x14ac:dyDescent="0.25">
      <c r="A172" s="593">
        <v>1</v>
      </c>
      <c r="B172" s="597"/>
      <c r="C172" s="463" t="s">
        <v>11</v>
      </c>
      <c r="D172" s="613" t="s">
        <v>73</v>
      </c>
      <c r="E172" s="462">
        <v>2002</v>
      </c>
      <c r="F172" s="351">
        <v>5</v>
      </c>
      <c r="G172" s="58">
        <v>76</v>
      </c>
      <c r="H172" s="82">
        <v>17</v>
      </c>
      <c r="I172" s="83">
        <v>93</v>
      </c>
      <c r="J172" s="58">
        <v>81</v>
      </c>
      <c r="K172" s="82">
        <v>15</v>
      </c>
      <c r="L172" s="83">
        <v>96</v>
      </c>
      <c r="M172" s="64">
        <v>0</v>
      </c>
      <c r="N172" s="64">
        <v>408</v>
      </c>
      <c r="O172" s="172"/>
      <c r="P172" s="29"/>
      <c r="Q172" s="5"/>
      <c r="R172" s="4"/>
      <c r="S172" s="4"/>
      <c r="T172" s="5"/>
      <c r="U172" s="4"/>
      <c r="V172" s="4"/>
      <c r="W172" s="6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532"/>
    </row>
    <row r="173" spans="1:34" customFormat="1" ht="12" hidden="1" customHeight="1" x14ac:dyDescent="0.25">
      <c r="A173" s="593">
        <v>1</v>
      </c>
      <c r="B173" s="597"/>
      <c r="C173" s="463" t="s">
        <v>11</v>
      </c>
      <c r="D173" s="613" t="s">
        <v>73</v>
      </c>
      <c r="E173" s="462">
        <v>2003</v>
      </c>
      <c r="F173" s="352">
        <v>6</v>
      </c>
      <c r="G173" s="58">
        <v>98</v>
      </c>
      <c r="H173" s="82">
        <v>24</v>
      </c>
      <c r="I173" s="83">
        <v>122</v>
      </c>
      <c r="J173" s="58">
        <v>104</v>
      </c>
      <c r="K173" s="82">
        <v>16</v>
      </c>
      <c r="L173" s="83">
        <v>120</v>
      </c>
      <c r="M173" s="64">
        <v>2</v>
      </c>
      <c r="N173" s="64">
        <v>522</v>
      </c>
      <c r="O173" s="172" t="s">
        <v>5</v>
      </c>
      <c r="P173" s="29"/>
      <c r="Q173" s="5"/>
      <c r="R173" s="4"/>
      <c r="S173" s="4"/>
      <c r="T173" s="5"/>
      <c r="U173" s="4"/>
      <c r="V173" s="4"/>
      <c r="W173" s="6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532"/>
    </row>
    <row r="174" spans="1:34" customFormat="1" ht="12" hidden="1" customHeight="1" x14ac:dyDescent="0.25">
      <c r="A174" s="593">
        <v>1</v>
      </c>
      <c r="B174" s="598"/>
      <c r="C174" s="463" t="s">
        <v>11</v>
      </c>
      <c r="D174" s="613" t="s">
        <v>73</v>
      </c>
      <c r="E174" s="462">
        <v>2004</v>
      </c>
      <c r="F174" s="351">
        <v>7</v>
      </c>
      <c r="G174" s="58">
        <v>111</v>
      </c>
      <c r="H174" s="82">
        <v>100</v>
      </c>
      <c r="I174" s="83">
        <v>211</v>
      </c>
      <c r="J174" s="58">
        <v>91</v>
      </c>
      <c r="K174" s="82">
        <v>30</v>
      </c>
      <c r="L174" s="83">
        <v>121</v>
      </c>
      <c r="M174" s="63">
        <v>8</v>
      </c>
      <c r="N174" s="63">
        <v>635</v>
      </c>
      <c r="O174" s="173"/>
      <c r="P174" s="31"/>
      <c r="Q174" s="12"/>
      <c r="R174" s="11"/>
      <c r="S174" s="11"/>
      <c r="T174" s="12"/>
      <c r="U174" s="11"/>
      <c r="V174" s="11"/>
      <c r="W174" s="13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532"/>
    </row>
    <row r="175" spans="1:34" customFormat="1" ht="12" hidden="1" customHeight="1" x14ac:dyDescent="0.25">
      <c r="A175" s="593">
        <v>1</v>
      </c>
      <c r="B175" s="591"/>
      <c r="C175" s="463" t="s">
        <v>11</v>
      </c>
      <c r="D175" s="632"/>
      <c r="E175" s="461">
        <v>2006</v>
      </c>
      <c r="F175" s="352">
        <v>8</v>
      </c>
      <c r="G175" s="58">
        <v>129</v>
      </c>
      <c r="H175" s="82">
        <v>58</v>
      </c>
      <c r="I175" s="83">
        <v>187</v>
      </c>
      <c r="J175" s="58">
        <v>125</v>
      </c>
      <c r="K175" s="82">
        <v>59</v>
      </c>
      <c r="L175" s="83">
        <v>184</v>
      </c>
      <c r="M175" s="63">
        <v>19</v>
      </c>
      <c r="N175" s="63">
        <v>951</v>
      </c>
      <c r="O175" s="173"/>
      <c r="P175" s="32"/>
      <c r="Q175" s="11"/>
      <c r="R175" s="11"/>
      <c r="S175" s="11"/>
      <c r="T175" s="11"/>
      <c r="U175" s="11"/>
      <c r="V175" s="11"/>
      <c r="W175" s="11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532"/>
    </row>
    <row r="176" spans="1:34" customFormat="1" ht="12" hidden="1" customHeight="1" x14ac:dyDescent="0.25">
      <c r="A176" s="593">
        <v>1</v>
      </c>
      <c r="B176" s="591"/>
      <c r="C176" s="462"/>
      <c r="D176" s="632" t="s">
        <v>141</v>
      </c>
      <c r="E176" s="461">
        <v>2007</v>
      </c>
      <c r="F176" s="351">
        <v>9</v>
      </c>
      <c r="G176" s="58">
        <v>103</v>
      </c>
      <c r="H176" s="82">
        <v>116</v>
      </c>
      <c r="I176" s="83">
        <v>219</v>
      </c>
      <c r="J176" s="58">
        <v>97</v>
      </c>
      <c r="K176" s="82">
        <v>49</v>
      </c>
      <c r="L176" s="83">
        <v>146</v>
      </c>
      <c r="M176" s="63">
        <v>21</v>
      </c>
      <c r="N176" s="63">
        <v>1076</v>
      </c>
      <c r="O176" s="173"/>
      <c r="P176" s="32"/>
      <c r="Q176" s="12"/>
      <c r="R176" s="11"/>
      <c r="S176" s="11"/>
      <c r="T176" s="12"/>
      <c r="U176" s="11"/>
      <c r="V176" s="11"/>
      <c r="W176" s="13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532"/>
    </row>
    <row r="177" spans="1:34" customFormat="1" ht="12" hidden="1" customHeight="1" x14ac:dyDescent="0.25">
      <c r="A177" s="593">
        <v>1</v>
      </c>
      <c r="B177" s="591"/>
      <c r="C177" s="463" t="s">
        <v>11</v>
      </c>
      <c r="D177" s="632" t="s">
        <v>141</v>
      </c>
      <c r="E177" s="461">
        <v>2008</v>
      </c>
      <c r="F177" s="352">
        <v>10</v>
      </c>
      <c r="G177" s="76">
        <v>117</v>
      </c>
      <c r="H177" s="77">
        <v>90</v>
      </c>
      <c r="I177" s="78">
        <v>207</v>
      </c>
      <c r="J177" s="76">
        <v>78</v>
      </c>
      <c r="K177" s="77">
        <v>87</v>
      </c>
      <c r="L177" s="78">
        <v>165</v>
      </c>
      <c r="M177" s="61">
        <v>78</v>
      </c>
      <c r="N177" s="61">
        <v>1163</v>
      </c>
      <c r="O177" s="173"/>
      <c r="P177" s="32"/>
      <c r="Q177" s="12"/>
      <c r="R177" s="11"/>
      <c r="S177" s="11"/>
      <c r="T177" s="12"/>
      <c r="U177" s="11"/>
      <c r="V177" s="11"/>
      <c r="W177" s="13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532"/>
    </row>
    <row r="178" spans="1:34" customFormat="1" ht="0.75" customHeight="1" thickBot="1" x14ac:dyDescent="0.3">
      <c r="A178" s="593">
        <v>1</v>
      </c>
      <c r="B178" s="591"/>
      <c r="C178" s="462"/>
      <c r="D178" s="632"/>
      <c r="E178" s="461">
        <v>2009</v>
      </c>
      <c r="F178" s="353">
        <v>11</v>
      </c>
      <c r="G178" s="58">
        <v>135</v>
      </c>
      <c r="H178" s="82">
        <v>109</v>
      </c>
      <c r="I178" s="83">
        <v>244</v>
      </c>
      <c r="J178" s="58">
        <v>101</v>
      </c>
      <c r="K178" s="77">
        <v>59</v>
      </c>
      <c r="L178" s="83">
        <v>160</v>
      </c>
      <c r="M178" s="63">
        <v>32</v>
      </c>
      <c r="N178" s="63">
        <v>1291</v>
      </c>
      <c r="O178" s="173"/>
      <c r="P178" s="32"/>
      <c r="Q178" s="12"/>
      <c r="R178" s="11"/>
      <c r="S178" s="11"/>
      <c r="T178" s="12"/>
      <c r="U178" s="11"/>
      <c r="V178" s="11"/>
      <c r="W178" s="13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532"/>
    </row>
    <row r="179" spans="1:34" customFormat="1" ht="12" customHeight="1" x14ac:dyDescent="0.25">
      <c r="A179" s="593">
        <v>1</v>
      </c>
      <c r="B179" s="591"/>
      <c r="C179" s="463" t="s">
        <v>11</v>
      </c>
      <c r="D179" s="632" t="s">
        <v>141</v>
      </c>
      <c r="E179" s="462">
        <v>2010</v>
      </c>
      <c r="F179" s="351">
        <v>-1</v>
      </c>
      <c r="G179" s="409">
        <v>144</v>
      </c>
      <c r="H179" s="410">
        <v>95</v>
      </c>
      <c r="I179" s="411">
        <f>SUM(H179,G179)</f>
        <v>239</v>
      </c>
      <c r="J179" s="409">
        <v>97</v>
      </c>
      <c r="K179" s="412">
        <v>86</v>
      </c>
      <c r="L179" s="411">
        <f>SUM(K179,J179)</f>
        <v>183</v>
      </c>
      <c r="M179" s="65">
        <v>41</v>
      </c>
      <c r="N179" s="65">
        <v>1433</v>
      </c>
      <c r="O179" s="172"/>
      <c r="P179" s="32"/>
      <c r="Q179" s="12"/>
      <c r="R179" s="11"/>
      <c r="S179" s="11"/>
      <c r="T179" s="12"/>
      <c r="U179" s="11"/>
      <c r="V179" s="11"/>
      <c r="W179" s="13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535"/>
    </row>
    <row r="180" spans="1:34" s="269" customFormat="1" ht="12" customHeight="1" x14ac:dyDescent="0.2">
      <c r="A180" s="593"/>
      <c r="B180" s="591"/>
      <c r="C180" s="463"/>
      <c r="D180" s="613"/>
      <c r="E180" s="462">
        <v>2011</v>
      </c>
      <c r="F180" s="351"/>
      <c r="G180" s="409">
        <v>166</v>
      </c>
      <c r="H180" s="410">
        <v>158</v>
      </c>
      <c r="I180" s="411">
        <f>SUM(H180,G180)</f>
        <v>324</v>
      </c>
      <c r="J180" s="409">
        <v>103</v>
      </c>
      <c r="K180" s="412">
        <v>69</v>
      </c>
      <c r="L180" s="411">
        <f>SUM(K180,J180)</f>
        <v>172</v>
      </c>
      <c r="M180" s="65">
        <v>54</v>
      </c>
      <c r="N180" s="65">
        <v>1557</v>
      </c>
      <c r="O180" s="173" t="s">
        <v>5</v>
      </c>
      <c r="P180" s="272"/>
      <c r="Q180" s="273"/>
      <c r="R180" s="274"/>
      <c r="S180" s="274"/>
      <c r="T180" s="273"/>
      <c r="U180" s="274"/>
      <c r="V180" s="274"/>
      <c r="W180" s="275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535">
        <v>1557</v>
      </c>
    </row>
    <row r="181" spans="1:34" s="269" customFormat="1" ht="12.75" customHeight="1" x14ac:dyDescent="0.2">
      <c r="A181" s="593"/>
      <c r="B181" s="591"/>
      <c r="C181" s="463"/>
      <c r="D181" s="613"/>
      <c r="E181" s="462" t="s">
        <v>381</v>
      </c>
      <c r="F181" s="351"/>
      <c r="G181" s="342">
        <v>188</v>
      </c>
      <c r="H181" s="343">
        <v>127</v>
      </c>
      <c r="I181" s="344">
        <v>315</v>
      </c>
      <c r="J181" s="345">
        <v>159</v>
      </c>
      <c r="K181" s="343">
        <v>73</v>
      </c>
      <c r="L181" s="344">
        <v>232</v>
      </c>
      <c r="M181" s="346">
        <v>68</v>
      </c>
      <c r="N181" s="346">
        <v>1721</v>
      </c>
      <c r="O181" s="531"/>
      <c r="P181" s="272"/>
      <c r="Q181" s="273"/>
      <c r="R181" s="274"/>
      <c r="S181" s="274"/>
      <c r="T181" s="273"/>
      <c r="U181" s="274"/>
      <c r="V181" s="274"/>
      <c r="W181" s="275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535">
        <f>N180+L181-M181</f>
        <v>1721</v>
      </c>
    </row>
    <row r="182" spans="1:34" s="269" customFormat="1" ht="12" customHeight="1" x14ac:dyDescent="0.2">
      <c r="A182" s="593"/>
      <c r="B182" s="591"/>
      <c r="C182" s="463"/>
      <c r="D182" s="613"/>
      <c r="E182" s="462">
        <v>2013</v>
      </c>
      <c r="F182" s="351"/>
      <c r="G182" s="343">
        <v>212</v>
      </c>
      <c r="H182" s="343">
        <v>114</v>
      </c>
      <c r="I182" s="344">
        <v>326</v>
      </c>
      <c r="J182" s="345">
        <v>167</v>
      </c>
      <c r="K182" s="343">
        <v>106</v>
      </c>
      <c r="L182" s="344">
        <v>273</v>
      </c>
      <c r="M182" s="346">
        <v>112</v>
      </c>
      <c r="N182" s="346">
        <v>1882</v>
      </c>
      <c r="O182" s="531"/>
      <c r="P182" s="272"/>
      <c r="Q182" s="273"/>
      <c r="R182" s="274"/>
      <c r="S182" s="274"/>
      <c r="T182" s="273"/>
      <c r="U182" s="274"/>
      <c r="V182" s="274"/>
      <c r="W182" s="275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535"/>
    </row>
    <row r="183" spans="1:34" s="269" customFormat="1" ht="12" customHeight="1" x14ac:dyDescent="0.2">
      <c r="A183" s="593"/>
      <c r="B183" s="591"/>
      <c r="C183" s="463"/>
      <c r="D183" s="613"/>
      <c r="E183" s="462">
        <v>2014</v>
      </c>
      <c r="F183" s="351"/>
      <c r="G183" s="343">
        <v>210</v>
      </c>
      <c r="H183" s="343">
        <v>134</v>
      </c>
      <c r="I183" s="344">
        <v>344</v>
      </c>
      <c r="J183" s="345">
        <v>148</v>
      </c>
      <c r="K183" s="343">
        <v>54</v>
      </c>
      <c r="L183" s="344">
        <v>202</v>
      </c>
      <c r="M183" s="346">
        <v>112</v>
      </c>
      <c r="N183" s="346">
        <v>1972</v>
      </c>
      <c r="O183" s="277"/>
      <c r="P183" s="272"/>
      <c r="Q183" s="273"/>
      <c r="R183" s="274"/>
      <c r="S183" s="274"/>
      <c r="T183" s="273"/>
      <c r="U183" s="274"/>
      <c r="V183" s="274"/>
      <c r="W183" s="275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535"/>
    </row>
    <row r="184" spans="1:34" customFormat="1" ht="6.75" customHeight="1" thickBot="1" x14ac:dyDescent="0.3">
      <c r="A184" s="593"/>
      <c r="B184" s="596"/>
      <c r="C184" s="463"/>
      <c r="D184" s="613"/>
      <c r="E184" s="462"/>
      <c r="F184" s="351">
        <v>0</v>
      </c>
      <c r="G184" s="58"/>
      <c r="H184" s="82"/>
      <c r="I184" s="83"/>
      <c r="J184" s="58"/>
      <c r="K184" s="82"/>
      <c r="L184" s="83"/>
      <c r="M184" s="63"/>
      <c r="N184" s="63"/>
      <c r="O184" s="173"/>
      <c r="P184" s="32"/>
      <c r="Q184" s="12"/>
      <c r="R184" s="11"/>
      <c r="S184" s="11"/>
      <c r="T184" s="12"/>
      <c r="U184" s="11"/>
      <c r="V184" s="11"/>
      <c r="W184" s="13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532"/>
    </row>
    <row r="185" spans="1:34" customFormat="1" ht="12" hidden="1" customHeight="1" x14ac:dyDescent="0.25">
      <c r="A185" s="593">
        <v>1</v>
      </c>
      <c r="B185" s="593"/>
      <c r="C185" s="463"/>
      <c r="D185" s="613" t="s">
        <v>74</v>
      </c>
      <c r="E185" s="462">
        <v>2002</v>
      </c>
      <c r="F185" s="351">
        <v>1</v>
      </c>
      <c r="G185" s="58">
        <v>117</v>
      </c>
      <c r="H185" s="82">
        <v>3</v>
      </c>
      <c r="I185" s="83">
        <v>120</v>
      </c>
      <c r="J185" s="58">
        <v>73</v>
      </c>
      <c r="K185" s="82">
        <v>1</v>
      </c>
      <c r="L185" s="83">
        <v>74</v>
      </c>
      <c r="M185" s="63">
        <v>0</v>
      </c>
      <c r="N185" s="63">
        <v>68</v>
      </c>
      <c r="O185" s="173" t="s">
        <v>5</v>
      </c>
      <c r="P185" s="36">
        <v>74</v>
      </c>
      <c r="Q185" s="5"/>
      <c r="R185" s="4"/>
      <c r="S185" s="4"/>
      <c r="T185" s="5"/>
      <c r="U185" s="4"/>
      <c r="V185" s="4"/>
      <c r="W185" s="6"/>
      <c r="X185" s="22"/>
      <c r="Y185" s="22">
        <v>2002</v>
      </c>
      <c r="Z185" s="22">
        <v>117</v>
      </c>
      <c r="AA185" s="22">
        <v>3</v>
      </c>
      <c r="AB185" s="22">
        <v>120</v>
      </c>
      <c r="AC185" s="22">
        <v>73</v>
      </c>
      <c r="AD185" s="22">
        <v>1</v>
      </c>
      <c r="AE185" s="22">
        <v>74</v>
      </c>
      <c r="AF185" s="22">
        <v>0</v>
      </c>
      <c r="AG185" s="22">
        <v>74</v>
      </c>
      <c r="AH185" s="532"/>
    </row>
    <row r="186" spans="1:34" customFormat="1" ht="12" hidden="1" customHeight="1" x14ac:dyDescent="0.25">
      <c r="A186" s="593">
        <v>1</v>
      </c>
      <c r="B186" s="593"/>
      <c r="C186" s="463" t="s">
        <v>64</v>
      </c>
      <c r="D186" s="613" t="s">
        <v>74</v>
      </c>
      <c r="E186" s="462">
        <v>2003</v>
      </c>
      <c r="F186" s="352">
        <v>2</v>
      </c>
      <c r="G186" s="58">
        <v>7</v>
      </c>
      <c r="H186" s="82">
        <v>2</v>
      </c>
      <c r="I186" s="83">
        <v>9</v>
      </c>
      <c r="J186" s="58">
        <v>14</v>
      </c>
      <c r="K186" s="82">
        <v>0</v>
      </c>
      <c r="L186" s="83">
        <v>14</v>
      </c>
      <c r="M186" s="63">
        <v>0</v>
      </c>
      <c r="N186" s="63">
        <v>82</v>
      </c>
      <c r="O186" s="172"/>
      <c r="P186" s="36"/>
      <c r="Q186" s="5"/>
      <c r="R186" s="4"/>
      <c r="S186" s="4"/>
      <c r="T186" s="5"/>
      <c r="U186" s="4"/>
      <c r="V186" s="4"/>
      <c r="W186" s="6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532"/>
    </row>
    <row r="187" spans="1:34" customFormat="1" ht="12" hidden="1" customHeight="1" x14ac:dyDescent="0.25">
      <c r="A187" s="593">
        <v>1</v>
      </c>
      <c r="B187" s="591"/>
      <c r="C187" s="463" t="s">
        <v>64</v>
      </c>
      <c r="D187" s="613" t="s">
        <v>74</v>
      </c>
      <c r="E187" s="462">
        <v>2004</v>
      </c>
      <c r="F187" s="352">
        <v>3</v>
      </c>
      <c r="G187" s="58">
        <v>13</v>
      </c>
      <c r="H187" s="82">
        <v>0</v>
      </c>
      <c r="I187" s="83">
        <v>13</v>
      </c>
      <c r="J187" s="58">
        <v>10</v>
      </c>
      <c r="K187" s="82">
        <v>0</v>
      </c>
      <c r="L187" s="83">
        <v>10</v>
      </c>
      <c r="M187" s="63">
        <v>0</v>
      </c>
      <c r="N187" s="63">
        <v>92</v>
      </c>
      <c r="O187" s="173"/>
      <c r="P187" s="37"/>
      <c r="Q187" s="12"/>
      <c r="R187" s="11"/>
      <c r="S187" s="11"/>
      <c r="T187" s="12"/>
      <c r="U187" s="11"/>
      <c r="V187" s="11"/>
      <c r="W187" s="13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532"/>
    </row>
    <row r="188" spans="1:34" customFormat="1" ht="12" hidden="1" customHeight="1" x14ac:dyDescent="0.25">
      <c r="A188" s="593">
        <v>1</v>
      </c>
      <c r="B188" s="591"/>
      <c r="C188" s="463" t="s">
        <v>64</v>
      </c>
      <c r="D188" s="632"/>
      <c r="E188" s="461">
        <v>2006</v>
      </c>
      <c r="F188" s="352">
        <v>4</v>
      </c>
      <c r="G188" s="58">
        <v>13</v>
      </c>
      <c r="H188" s="82">
        <v>1</v>
      </c>
      <c r="I188" s="83">
        <v>14</v>
      </c>
      <c r="J188" s="58">
        <v>7</v>
      </c>
      <c r="K188" s="82">
        <v>4</v>
      </c>
      <c r="L188" s="83">
        <v>11</v>
      </c>
      <c r="M188" s="63">
        <v>0</v>
      </c>
      <c r="N188" s="63">
        <v>118</v>
      </c>
      <c r="O188" s="173"/>
      <c r="P188" s="37"/>
      <c r="Q188" s="11"/>
      <c r="R188" s="11"/>
      <c r="S188" s="11"/>
      <c r="T188" s="11"/>
      <c r="U188" s="11"/>
      <c r="V188" s="11"/>
      <c r="W188" s="11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532"/>
    </row>
    <row r="189" spans="1:34" customFormat="1" ht="12" hidden="1" customHeight="1" x14ac:dyDescent="0.25">
      <c r="A189" s="593">
        <v>1</v>
      </c>
      <c r="B189" s="591"/>
      <c r="C189" s="462"/>
      <c r="D189" s="632" t="s">
        <v>74</v>
      </c>
      <c r="E189" s="461">
        <v>2007</v>
      </c>
      <c r="F189" s="352">
        <v>5</v>
      </c>
      <c r="G189" s="58">
        <v>34</v>
      </c>
      <c r="H189" s="82">
        <v>14</v>
      </c>
      <c r="I189" s="83">
        <v>48</v>
      </c>
      <c r="J189" s="58">
        <v>33</v>
      </c>
      <c r="K189" s="82">
        <v>12</v>
      </c>
      <c r="L189" s="83">
        <v>45</v>
      </c>
      <c r="M189" s="63">
        <v>37</v>
      </c>
      <c r="N189" s="63">
        <v>126</v>
      </c>
      <c r="O189" s="173"/>
      <c r="P189" s="37"/>
      <c r="Q189" s="12"/>
      <c r="R189" s="11"/>
      <c r="S189" s="11"/>
      <c r="T189" s="12"/>
      <c r="U189" s="11"/>
      <c r="V189" s="11"/>
      <c r="W189" s="13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532"/>
    </row>
    <row r="190" spans="1:34" customFormat="1" ht="12" hidden="1" customHeight="1" x14ac:dyDescent="0.25">
      <c r="A190" s="593">
        <v>1</v>
      </c>
      <c r="B190" s="591"/>
      <c r="C190" s="463" t="s">
        <v>64</v>
      </c>
      <c r="D190" s="632" t="s">
        <v>74</v>
      </c>
      <c r="E190" s="461">
        <v>2008</v>
      </c>
      <c r="F190" s="352">
        <v>6</v>
      </c>
      <c r="G190" s="76">
        <v>13</v>
      </c>
      <c r="H190" s="77">
        <v>18</v>
      </c>
      <c r="I190" s="78">
        <v>31</v>
      </c>
      <c r="J190" s="76">
        <v>18</v>
      </c>
      <c r="K190" s="77">
        <v>10</v>
      </c>
      <c r="L190" s="78">
        <v>28</v>
      </c>
      <c r="M190" s="61">
        <v>18</v>
      </c>
      <c r="N190" s="61">
        <v>144</v>
      </c>
      <c r="O190" s="173" t="s">
        <v>5</v>
      </c>
      <c r="P190" s="37"/>
      <c r="Q190" s="12"/>
      <c r="R190" s="11"/>
      <c r="S190" s="11"/>
      <c r="T190" s="12"/>
      <c r="U190" s="11"/>
      <c r="V190" s="11"/>
      <c r="W190" s="13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532"/>
    </row>
    <row r="191" spans="1:34" s="287" customFormat="1" ht="24" x14ac:dyDescent="0.2">
      <c r="A191" s="599"/>
      <c r="B191" s="600"/>
      <c r="C191" s="608"/>
      <c r="D191" s="631" t="s">
        <v>199</v>
      </c>
      <c r="E191" s="459" t="s">
        <v>198</v>
      </c>
      <c r="F191" s="529">
        <v>6</v>
      </c>
      <c r="G191" s="54" t="s">
        <v>245</v>
      </c>
      <c r="H191" s="264"/>
      <c r="I191" s="265"/>
      <c r="J191" s="55" t="s">
        <v>246</v>
      </c>
      <c r="K191" s="264"/>
      <c r="L191" s="264"/>
      <c r="M191" s="71" t="s">
        <v>247</v>
      </c>
      <c r="N191" s="57" t="s">
        <v>248</v>
      </c>
      <c r="O191" s="173"/>
      <c r="P191" s="14"/>
      <c r="Q191" s="18"/>
      <c r="R191" s="16" t="s">
        <v>0</v>
      </c>
      <c r="S191" s="18"/>
      <c r="T191" s="19"/>
      <c r="U191" s="17" t="s">
        <v>0</v>
      </c>
      <c r="V191" s="20"/>
      <c r="W191" s="21" t="s">
        <v>2</v>
      </c>
      <c r="X191" s="14"/>
      <c r="Y191" s="16"/>
      <c r="Z191" s="18"/>
      <c r="AA191" s="16" t="s">
        <v>0</v>
      </c>
      <c r="AB191" s="18"/>
      <c r="AC191" s="18"/>
      <c r="AD191" s="16" t="s">
        <v>0</v>
      </c>
      <c r="AE191" s="18"/>
      <c r="AF191" s="16" t="s">
        <v>1</v>
      </c>
      <c r="AG191" s="16" t="s">
        <v>2</v>
      </c>
      <c r="AH191" s="447"/>
    </row>
    <row r="192" spans="1:34" s="170" customFormat="1" ht="6.75" customHeight="1" thickBot="1" x14ac:dyDescent="0.25">
      <c r="A192" s="594"/>
      <c r="B192" s="596"/>
      <c r="C192" s="609"/>
      <c r="D192" s="613"/>
      <c r="E192" s="462"/>
      <c r="F192" s="355">
        <v>15</v>
      </c>
      <c r="G192" s="58"/>
      <c r="H192" s="82"/>
      <c r="I192" s="83"/>
      <c r="J192" s="58"/>
      <c r="K192" s="82"/>
      <c r="L192" s="83"/>
      <c r="M192" s="63"/>
      <c r="N192" s="63"/>
      <c r="O192" s="173"/>
      <c r="P192" s="32"/>
      <c r="Q192" s="11"/>
      <c r="R192" s="11"/>
      <c r="S192" s="11"/>
      <c r="T192" s="11"/>
      <c r="U192" s="11"/>
      <c r="V192" s="11"/>
      <c r="W192" s="11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447"/>
    </row>
    <row r="193" spans="1:34" customFormat="1" ht="12" hidden="1" customHeight="1" thickBot="1" x14ac:dyDescent="0.3">
      <c r="A193" s="593">
        <v>1</v>
      </c>
      <c r="B193" s="591"/>
      <c r="C193" s="462"/>
      <c r="D193" s="632"/>
      <c r="E193" s="461">
        <v>2009</v>
      </c>
      <c r="F193" s="355">
        <v>7</v>
      </c>
      <c r="G193" s="58">
        <v>6</v>
      </c>
      <c r="H193" s="82">
        <v>25</v>
      </c>
      <c r="I193" s="83">
        <v>31</v>
      </c>
      <c r="J193" s="58">
        <v>24</v>
      </c>
      <c r="K193" s="77">
        <v>18</v>
      </c>
      <c r="L193" s="83">
        <v>42</v>
      </c>
      <c r="M193" s="63">
        <v>6</v>
      </c>
      <c r="N193" s="63">
        <v>190</v>
      </c>
      <c r="O193" s="173" t="s">
        <v>5</v>
      </c>
      <c r="P193" s="37"/>
      <c r="Q193" s="12"/>
      <c r="R193" s="11"/>
      <c r="S193" s="11"/>
      <c r="T193" s="12"/>
      <c r="U193" s="11"/>
      <c r="V193" s="11"/>
      <c r="W193" s="13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532"/>
    </row>
    <row r="194" spans="1:34" customFormat="1" ht="12" customHeight="1" x14ac:dyDescent="0.25">
      <c r="A194" s="593">
        <v>1</v>
      </c>
      <c r="B194" s="591"/>
      <c r="C194" s="463" t="s">
        <v>64</v>
      </c>
      <c r="D194" s="632" t="s">
        <v>74</v>
      </c>
      <c r="E194" s="462">
        <v>2010</v>
      </c>
      <c r="F194" s="351">
        <v>-1</v>
      </c>
      <c r="G194" s="409">
        <v>12</v>
      </c>
      <c r="H194" s="410">
        <v>8</v>
      </c>
      <c r="I194" s="411">
        <f>SUM(H194,G194)</f>
        <v>20</v>
      </c>
      <c r="J194" s="409">
        <v>19</v>
      </c>
      <c r="K194" s="412">
        <v>13</v>
      </c>
      <c r="L194" s="411">
        <f>SUM(K194,J194)</f>
        <v>32</v>
      </c>
      <c r="M194" s="65">
        <v>19</v>
      </c>
      <c r="N194" s="65">
        <v>203</v>
      </c>
      <c r="O194" s="172"/>
      <c r="P194" s="37"/>
      <c r="Q194" s="12"/>
      <c r="R194" s="11"/>
      <c r="S194" s="11"/>
      <c r="T194" s="12"/>
      <c r="U194" s="11"/>
      <c r="V194" s="11"/>
      <c r="W194" s="13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535"/>
    </row>
    <row r="195" spans="1:34" s="269" customFormat="1" ht="12" customHeight="1" x14ac:dyDescent="0.2">
      <c r="A195" s="593"/>
      <c r="B195" s="591"/>
      <c r="C195" s="463"/>
      <c r="D195" s="613"/>
      <c r="E195" s="462">
        <v>2011</v>
      </c>
      <c r="F195" s="351"/>
      <c r="G195" s="409">
        <v>40</v>
      </c>
      <c r="H195" s="410">
        <v>19</v>
      </c>
      <c r="I195" s="411">
        <f>SUM(H195,G195)</f>
        <v>59</v>
      </c>
      <c r="J195" s="409">
        <v>29</v>
      </c>
      <c r="K195" s="412">
        <v>9</v>
      </c>
      <c r="L195" s="411">
        <f>SUM(K195,J195)</f>
        <v>38</v>
      </c>
      <c r="M195" s="65">
        <v>8</v>
      </c>
      <c r="N195" s="65">
        <v>233</v>
      </c>
      <c r="O195" s="531"/>
      <c r="P195" s="276"/>
      <c r="Q195" s="273"/>
      <c r="R195" s="274"/>
      <c r="S195" s="274"/>
      <c r="T195" s="273"/>
      <c r="U195" s="274"/>
      <c r="V195" s="274"/>
      <c r="W195" s="275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535">
        <f>N194+L195-M195</f>
        <v>233</v>
      </c>
    </row>
    <row r="196" spans="1:34" s="269" customFormat="1" ht="12" customHeight="1" x14ac:dyDescent="0.2">
      <c r="A196" s="593"/>
      <c r="B196" s="591"/>
      <c r="C196" s="463"/>
      <c r="D196" s="613"/>
      <c r="E196" s="462" t="s">
        <v>381</v>
      </c>
      <c r="F196" s="351"/>
      <c r="G196" s="342">
        <v>19</v>
      </c>
      <c r="H196" s="343">
        <v>28</v>
      </c>
      <c r="I196" s="344">
        <v>47</v>
      </c>
      <c r="J196" s="345">
        <v>12</v>
      </c>
      <c r="K196" s="343">
        <v>14</v>
      </c>
      <c r="L196" s="344">
        <v>26</v>
      </c>
      <c r="M196" s="346">
        <v>9</v>
      </c>
      <c r="N196" s="346">
        <v>250</v>
      </c>
      <c r="O196" s="531"/>
      <c r="P196" s="276"/>
      <c r="Q196" s="273"/>
      <c r="R196" s="274"/>
      <c r="S196" s="274"/>
      <c r="T196" s="273"/>
      <c r="U196" s="274"/>
      <c r="V196" s="274"/>
      <c r="W196" s="275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535">
        <f>N195+L196-M196</f>
        <v>250</v>
      </c>
    </row>
    <row r="197" spans="1:34" s="269" customFormat="1" ht="12" customHeight="1" x14ac:dyDescent="0.2">
      <c r="A197" s="593"/>
      <c r="B197" s="591"/>
      <c r="C197" s="463"/>
      <c r="D197" s="613"/>
      <c r="E197" s="462">
        <v>2013</v>
      </c>
      <c r="F197" s="351"/>
      <c r="G197" s="343">
        <v>26</v>
      </c>
      <c r="H197" s="343">
        <v>31</v>
      </c>
      <c r="I197" s="344">
        <v>57</v>
      </c>
      <c r="J197" s="345">
        <v>26</v>
      </c>
      <c r="K197" s="343">
        <v>23</v>
      </c>
      <c r="L197" s="344">
        <v>49</v>
      </c>
      <c r="M197" s="346">
        <v>18</v>
      </c>
      <c r="N197" s="346">
        <v>281</v>
      </c>
      <c r="O197" s="531"/>
      <c r="P197" s="276"/>
      <c r="Q197" s="273"/>
      <c r="R197" s="274"/>
      <c r="S197" s="274"/>
      <c r="T197" s="273"/>
      <c r="U197" s="274"/>
      <c r="V197" s="274"/>
      <c r="W197" s="275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535"/>
    </row>
    <row r="198" spans="1:34" s="269" customFormat="1" ht="12" customHeight="1" x14ac:dyDescent="0.2">
      <c r="A198" s="593"/>
      <c r="B198" s="591"/>
      <c r="C198" s="463"/>
      <c r="D198" s="613"/>
      <c r="E198" s="462">
        <v>2014</v>
      </c>
      <c r="F198" s="351"/>
      <c r="G198" s="343">
        <v>14</v>
      </c>
      <c r="H198" s="343">
        <v>27</v>
      </c>
      <c r="I198" s="344">
        <v>41</v>
      </c>
      <c r="J198" s="345">
        <v>18</v>
      </c>
      <c r="K198" s="343">
        <v>25</v>
      </c>
      <c r="L198" s="344">
        <v>43</v>
      </c>
      <c r="M198" s="346">
        <v>34</v>
      </c>
      <c r="N198" s="346">
        <v>290</v>
      </c>
      <c r="O198" s="531"/>
      <c r="P198" s="276"/>
      <c r="Q198" s="273"/>
      <c r="R198" s="274"/>
      <c r="S198" s="274"/>
      <c r="T198" s="273"/>
      <c r="U198" s="274"/>
      <c r="V198" s="274"/>
      <c r="W198" s="275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535"/>
    </row>
    <row r="199" spans="1:34" customFormat="1" ht="6.75" customHeight="1" thickBot="1" x14ac:dyDescent="0.3">
      <c r="A199" s="593"/>
      <c r="B199" s="596"/>
      <c r="C199" s="463"/>
      <c r="D199" s="613"/>
      <c r="E199" s="463"/>
      <c r="F199" s="351">
        <v>0</v>
      </c>
      <c r="G199" s="58"/>
      <c r="H199" s="82"/>
      <c r="I199" s="83"/>
      <c r="J199" s="58"/>
      <c r="K199" s="82"/>
      <c r="L199" s="83"/>
      <c r="M199" s="63"/>
      <c r="N199" s="63"/>
      <c r="O199" s="173"/>
      <c r="P199" s="37"/>
      <c r="Q199" s="12"/>
      <c r="R199" s="11"/>
      <c r="S199" s="11"/>
      <c r="T199" s="12"/>
      <c r="U199" s="11"/>
      <c r="V199" s="11"/>
      <c r="W199" s="13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532"/>
    </row>
    <row r="200" spans="1:34" customFormat="1" ht="12" hidden="1" customHeight="1" x14ac:dyDescent="0.25">
      <c r="A200" s="593">
        <v>1</v>
      </c>
      <c r="B200" s="597"/>
      <c r="C200" s="463"/>
      <c r="D200" s="613" t="s">
        <v>75</v>
      </c>
      <c r="E200" s="462">
        <v>1990</v>
      </c>
      <c r="F200" s="351">
        <v>1</v>
      </c>
      <c r="G200" s="58">
        <v>0</v>
      </c>
      <c r="H200" s="82">
        <v>0</v>
      </c>
      <c r="I200" s="83">
        <v>0</v>
      </c>
      <c r="J200" s="58">
        <v>0</v>
      </c>
      <c r="K200" s="82">
        <v>0</v>
      </c>
      <c r="L200" s="83">
        <v>0</v>
      </c>
      <c r="M200" s="63">
        <v>0</v>
      </c>
      <c r="N200" s="63">
        <v>0</v>
      </c>
      <c r="O200" s="172"/>
      <c r="P200" s="25"/>
      <c r="Q200" s="5"/>
      <c r="R200" s="4"/>
      <c r="S200" s="4"/>
      <c r="T200" s="5"/>
      <c r="U200" s="4"/>
      <c r="V200" s="4"/>
      <c r="W200" s="6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532"/>
    </row>
    <row r="201" spans="1:34" customFormat="1" ht="12" hidden="1" customHeight="1" x14ac:dyDescent="0.25">
      <c r="A201" s="593">
        <v>1</v>
      </c>
      <c r="B201" s="597"/>
      <c r="C201" s="463" t="s">
        <v>12</v>
      </c>
      <c r="D201" s="613" t="s">
        <v>75</v>
      </c>
      <c r="E201" s="462">
        <v>1991</v>
      </c>
      <c r="F201" s="351">
        <v>2</v>
      </c>
      <c r="G201" s="58">
        <v>0</v>
      </c>
      <c r="H201" s="82">
        <v>0</v>
      </c>
      <c r="I201" s="83">
        <v>0</v>
      </c>
      <c r="J201" s="58">
        <v>0</v>
      </c>
      <c r="K201" s="82">
        <v>0</v>
      </c>
      <c r="L201" s="83">
        <v>0</v>
      </c>
      <c r="M201" s="63">
        <v>0</v>
      </c>
      <c r="N201" s="63">
        <v>0</v>
      </c>
      <c r="O201" s="172"/>
      <c r="P201" s="25"/>
      <c r="Q201" s="5"/>
      <c r="R201" s="4"/>
      <c r="S201" s="4"/>
      <c r="T201" s="5"/>
      <c r="U201" s="4"/>
      <c r="V201" s="4"/>
      <c r="W201" s="6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532"/>
    </row>
    <row r="202" spans="1:34" customFormat="1" ht="12" hidden="1" customHeight="1" x14ac:dyDescent="0.25">
      <c r="A202" s="593">
        <v>1</v>
      </c>
      <c r="B202" s="597"/>
      <c r="C202" s="463" t="s">
        <v>12</v>
      </c>
      <c r="D202" s="613" t="s">
        <v>75</v>
      </c>
      <c r="E202" s="462">
        <v>1992</v>
      </c>
      <c r="F202" s="351">
        <v>3</v>
      </c>
      <c r="G202" s="58">
        <v>14</v>
      </c>
      <c r="H202" s="82">
        <v>149</v>
      </c>
      <c r="I202" s="83">
        <v>163</v>
      </c>
      <c r="J202" s="58">
        <v>0</v>
      </c>
      <c r="K202" s="82">
        <v>0</v>
      </c>
      <c r="L202" s="83">
        <v>0</v>
      </c>
      <c r="M202" s="63">
        <v>0</v>
      </c>
      <c r="N202" s="64">
        <v>0</v>
      </c>
      <c r="O202" s="172"/>
      <c r="P202" s="25"/>
      <c r="Q202" s="5"/>
      <c r="R202" s="4"/>
      <c r="S202" s="4"/>
      <c r="T202" s="5"/>
      <c r="U202" s="4"/>
      <c r="V202" s="4"/>
      <c r="W202" s="6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532"/>
    </row>
    <row r="203" spans="1:34" customFormat="1" ht="12" hidden="1" customHeight="1" x14ac:dyDescent="0.25">
      <c r="A203" s="593">
        <v>1</v>
      </c>
      <c r="B203" s="597"/>
      <c r="C203" s="463" t="s">
        <v>12</v>
      </c>
      <c r="D203" s="613" t="s">
        <v>75</v>
      </c>
      <c r="E203" s="462">
        <v>1993</v>
      </c>
      <c r="F203" s="351">
        <v>4</v>
      </c>
      <c r="G203" s="58">
        <v>18</v>
      </c>
      <c r="H203" s="82">
        <v>88</v>
      </c>
      <c r="I203" s="83">
        <v>106</v>
      </c>
      <c r="J203" s="58">
        <v>3</v>
      </c>
      <c r="K203" s="82">
        <v>48</v>
      </c>
      <c r="L203" s="83">
        <v>51</v>
      </c>
      <c r="M203" s="63">
        <v>51</v>
      </c>
      <c r="N203" s="64">
        <v>0</v>
      </c>
      <c r="O203" s="172"/>
      <c r="P203" s="25"/>
      <c r="Q203" s="5"/>
      <c r="R203" s="4"/>
      <c r="S203" s="4"/>
      <c r="T203" s="5"/>
      <c r="U203" s="4"/>
      <c r="V203" s="4"/>
      <c r="W203" s="6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532"/>
    </row>
    <row r="204" spans="1:34" customFormat="1" ht="12" hidden="1" customHeight="1" x14ac:dyDescent="0.25">
      <c r="A204" s="593">
        <v>1</v>
      </c>
      <c r="B204" s="597"/>
      <c r="C204" s="463" t="s">
        <v>12</v>
      </c>
      <c r="D204" s="613" t="s">
        <v>75</v>
      </c>
      <c r="E204" s="462">
        <v>1994</v>
      </c>
      <c r="F204" s="351">
        <v>5</v>
      </c>
      <c r="G204" s="58">
        <v>67</v>
      </c>
      <c r="H204" s="82">
        <v>114</v>
      </c>
      <c r="I204" s="83">
        <v>181</v>
      </c>
      <c r="J204" s="58">
        <v>13</v>
      </c>
      <c r="K204" s="82">
        <v>60</v>
      </c>
      <c r="L204" s="83">
        <v>73</v>
      </c>
      <c r="M204" s="63">
        <v>0</v>
      </c>
      <c r="N204" s="64">
        <v>124</v>
      </c>
      <c r="O204" s="172"/>
      <c r="P204" s="25"/>
      <c r="Q204" s="5"/>
      <c r="R204" s="4"/>
      <c r="S204" s="4"/>
      <c r="T204" s="5"/>
      <c r="U204" s="4"/>
      <c r="V204" s="4"/>
      <c r="W204" s="6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532"/>
    </row>
    <row r="205" spans="1:34" customFormat="1" ht="12" hidden="1" customHeight="1" x14ac:dyDescent="0.25">
      <c r="A205" s="593">
        <v>1</v>
      </c>
      <c r="B205" s="597"/>
      <c r="C205" s="463" t="s">
        <v>12</v>
      </c>
      <c r="D205" s="613" t="s">
        <v>75</v>
      </c>
      <c r="E205" s="462">
        <v>1995</v>
      </c>
      <c r="F205" s="351">
        <v>6</v>
      </c>
      <c r="G205" s="58">
        <v>66</v>
      </c>
      <c r="H205" s="82">
        <v>199</v>
      </c>
      <c r="I205" s="83">
        <v>265</v>
      </c>
      <c r="J205" s="58">
        <v>15</v>
      </c>
      <c r="K205" s="82">
        <v>68</v>
      </c>
      <c r="L205" s="83">
        <v>83</v>
      </c>
      <c r="M205" s="63">
        <v>4</v>
      </c>
      <c r="N205" s="64">
        <v>203</v>
      </c>
      <c r="O205" s="172"/>
      <c r="P205" s="25"/>
      <c r="Q205" s="5"/>
      <c r="R205" s="4"/>
      <c r="S205" s="4"/>
      <c r="T205" s="5"/>
      <c r="U205" s="4"/>
      <c r="V205" s="4"/>
      <c r="W205" s="6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532"/>
    </row>
    <row r="206" spans="1:34" customFormat="1" ht="12" hidden="1" customHeight="1" x14ac:dyDescent="0.25">
      <c r="A206" s="593">
        <v>1</v>
      </c>
      <c r="B206" s="597"/>
      <c r="C206" s="463" t="s">
        <v>12</v>
      </c>
      <c r="D206" s="613" t="s">
        <v>75</v>
      </c>
      <c r="E206" s="462">
        <v>1996</v>
      </c>
      <c r="F206" s="351">
        <v>7</v>
      </c>
      <c r="G206" s="58">
        <v>99</v>
      </c>
      <c r="H206" s="82">
        <v>162</v>
      </c>
      <c r="I206" s="83">
        <v>261</v>
      </c>
      <c r="J206" s="58">
        <v>10</v>
      </c>
      <c r="K206" s="82">
        <v>71</v>
      </c>
      <c r="L206" s="83">
        <v>81</v>
      </c>
      <c r="M206" s="63">
        <v>27</v>
      </c>
      <c r="N206" s="64">
        <v>257</v>
      </c>
      <c r="O206" s="172"/>
      <c r="P206" s="25"/>
      <c r="Q206" s="5"/>
      <c r="R206" s="4"/>
      <c r="S206" s="4"/>
      <c r="T206" s="5"/>
      <c r="U206" s="4"/>
      <c r="V206" s="4"/>
      <c r="W206" s="6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532"/>
    </row>
    <row r="207" spans="1:34" customFormat="1" ht="12" hidden="1" customHeight="1" x14ac:dyDescent="0.25">
      <c r="A207" s="593">
        <v>1</v>
      </c>
      <c r="B207" s="597"/>
      <c r="C207" s="463" t="s">
        <v>12</v>
      </c>
      <c r="D207" s="613" t="s">
        <v>75</v>
      </c>
      <c r="E207" s="462">
        <v>1997</v>
      </c>
      <c r="F207" s="351">
        <v>8</v>
      </c>
      <c r="G207" s="58">
        <v>73</v>
      </c>
      <c r="H207" s="82">
        <v>143</v>
      </c>
      <c r="I207" s="83">
        <v>216</v>
      </c>
      <c r="J207" s="58">
        <v>41</v>
      </c>
      <c r="K207" s="82">
        <v>91</v>
      </c>
      <c r="L207" s="83">
        <v>132</v>
      </c>
      <c r="M207" s="63">
        <v>83</v>
      </c>
      <c r="N207" s="64">
        <v>306</v>
      </c>
      <c r="O207" s="172"/>
      <c r="P207" s="25"/>
      <c r="Q207" s="5"/>
      <c r="R207" s="4"/>
      <c r="S207" s="4"/>
      <c r="T207" s="5"/>
      <c r="U207" s="4"/>
      <c r="V207" s="4"/>
      <c r="W207" s="6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532"/>
    </row>
    <row r="208" spans="1:34" customFormat="1" ht="12" hidden="1" customHeight="1" x14ac:dyDescent="0.25">
      <c r="A208" s="593">
        <v>1</v>
      </c>
      <c r="B208" s="597"/>
      <c r="C208" s="463" t="s">
        <v>12</v>
      </c>
      <c r="D208" s="613" t="s">
        <v>75</v>
      </c>
      <c r="E208" s="462">
        <v>1998</v>
      </c>
      <c r="F208" s="351">
        <v>9</v>
      </c>
      <c r="G208" s="58">
        <v>62</v>
      </c>
      <c r="H208" s="82">
        <v>296</v>
      </c>
      <c r="I208" s="83">
        <v>358</v>
      </c>
      <c r="J208" s="58">
        <v>53</v>
      </c>
      <c r="K208" s="82">
        <v>92</v>
      </c>
      <c r="L208" s="83">
        <v>145</v>
      </c>
      <c r="M208" s="64">
        <v>26</v>
      </c>
      <c r="N208" s="64">
        <v>425</v>
      </c>
      <c r="O208" s="172"/>
      <c r="P208" s="25"/>
      <c r="Q208" s="5"/>
      <c r="R208" s="4"/>
      <c r="S208" s="4"/>
      <c r="T208" s="5"/>
      <c r="U208" s="4"/>
      <c r="V208" s="4"/>
      <c r="W208" s="6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532"/>
    </row>
    <row r="209" spans="1:34" customFormat="1" ht="12" hidden="1" customHeight="1" x14ac:dyDescent="0.25">
      <c r="A209" s="593">
        <v>1</v>
      </c>
      <c r="B209" s="597"/>
      <c r="C209" s="463" t="s">
        <v>12</v>
      </c>
      <c r="D209" s="613" t="s">
        <v>75</v>
      </c>
      <c r="E209" s="462">
        <v>1999</v>
      </c>
      <c r="F209" s="351">
        <v>10</v>
      </c>
      <c r="G209" s="58">
        <v>86</v>
      </c>
      <c r="H209" s="82">
        <v>463</v>
      </c>
      <c r="I209" s="83">
        <v>549</v>
      </c>
      <c r="J209" s="58">
        <v>27</v>
      </c>
      <c r="K209" s="82">
        <v>120</v>
      </c>
      <c r="L209" s="83">
        <v>147</v>
      </c>
      <c r="M209" s="64">
        <v>45</v>
      </c>
      <c r="N209" s="64">
        <v>527</v>
      </c>
      <c r="O209" s="172"/>
      <c r="P209" s="25"/>
      <c r="Q209" s="5"/>
      <c r="R209" s="4"/>
      <c r="S209" s="4"/>
      <c r="T209" s="5"/>
      <c r="U209" s="4"/>
      <c r="V209" s="4"/>
      <c r="W209" s="6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532"/>
    </row>
    <row r="210" spans="1:34" customFormat="1" ht="12" hidden="1" customHeight="1" x14ac:dyDescent="0.25">
      <c r="A210" s="593">
        <v>1</v>
      </c>
      <c r="B210" s="597"/>
      <c r="C210" s="463" t="s">
        <v>12</v>
      </c>
      <c r="D210" s="613" t="s">
        <v>75</v>
      </c>
      <c r="E210" s="462">
        <v>2000</v>
      </c>
      <c r="F210" s="351">
        <v>11</v>
      </c>
      <c r="G210" s="58">
        <v>69</v>
      </c>
      <c r="H210" s="82">
        <v>336</v>
      </c>
      <c r="I210" s="83">
        <v>405</v>
      </c>
      <c r="J210" s="58">
        <v>34</v>
      </c>
      <c r="K210" s="82">
        <v>159</v>
      </c>
      <c r="L210" s="83">
        <v>193</v>
      </c>
      <c r="M210" s="64">
        <v>49</v>
      </c>
      <c r="N210" s="64">
        <v>671</v>
      </c>
      <c r="O210" s="172"/>
      <c r="P210" s="25"/>
      <c r="Q210" s="5"/>
      <c r="R210" s="4"/>
      <c r="S210" s="4"/>
      <c r="T210" s="5"/>
      <c r="U210" s="4"/>
      <c r="V210" s="4"/>
      <c r="W210" s="6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532"/>
    </row>
    <row r="211" spans="1:34" customFormat="1" ht="12" hidden="1" customHeight="1" x14ac:dyDescent="0.25">
      <c r="A211" s="593">
        <v>1</v>
      </c>
      <c r="B211" s="597"/>
      <c r="C211" s="463" t="s">
        <v>12</v>
      </c>
      <c r="D211" s="613" t="s">
        <v>75</v>
      </c>
      <c r="E211" s="462">
        <v>2001</v>
      </c>
      <c r="F211" s="351">
        <v>12</v>
      </c>
      <c r="G211" s="58">
        <v>49</v>
      </c>
      <c r="H211" s="82">
        <v>401</v>
      </c>
      <c r="I211" s="83">
        <v>450</v>
      </c>
      <c r="J211" s="58">
        <v>20</v>
      </c>
      <c r="K211" s="82">
        <v>182</v>
      </c>
      <c r="L211" s="83">
        <v>202</v>
      </c>
      <c r="M211" s="64">
        <v>70</v>
      </c>
      <c r="N211" s="64">
        <v>803</v>
      </c>
      <c r="O211" s="172"/>
      <c r="P211" s="25"/>
      <c r="Q211" s="5"/>
      <c r="R211" s="4"/>
      <c r="S211" s="4"/>
      <c r="T211" s="5"/>
      <c r="U211" s="4"/>
      <c r="V211" s="4"/>
      <c r="W211" s="6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532"/>
    </row>
    <row r="212" spans="1:34" customFormat="1" ht="12" hidden="1" customHeight="1" x14ac:dyDescent="0.25">
      <c r="A212" s="593">
        <v>1</v>
      </c>
      <c r="B212" s="597"/>
      <c r="C212" s="463" t="s">
        <v>12</v>
      </c>
      <c r="D212" s="613" t="s">
        <v>75</v>
      </c>
      <c r="E212" s="462">
        <v>2002</v>
      </c>
      <c r="F212" s="351">
        <v>13</v>
      </c>
      <c r="G212" s="58">
        <v>62</v>
      </c>
      <c r="H212" s="82">
        <v>412</v>
      </c>
      <c r="I212" s="83">
        <v>474</v>
      </c>
      <c r="J212" s="58">
        <v>34</v>
      </c>
      <c r="K212" s="82">
        <v>194</v>
      </c>
      <c r="L212" s="83">
        <v>228</v>
      </c>
      <c r="M212" s="64">
        <v>95</v>
      </c>
      <c r="N212" s="64">
        <v>936</v>
      </c>
      <c r="O212" s="172"/>
      <c r="P212" s="25"/>
      <c r="Q212" s="5"/>
      <c r="R212" s="4"/>
      <c r="S212" s="4"/>
      <c r="T212" s="5"/>
      <c r="U212" s="4"/>
      <c r="V212" s="4"/>
      <c r="W212" s="6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532"/>
    </row>
    <row r="213" spans="1:34" customFormat="1" ht="12" hidden="1" customHeight="1" x14ac:dyDescent="0.25">
      <c r="A213" s="593">
        <v>1</v>
      </c>
      <c r="B213" s="597"/>
      <c r="C213" s="463" t="s">
        <v>12</v>
      </c>
      <c r="D213" s="613" t="s">
        <v>75</v>
      </c>
      <c r="E213" s="462">
        <v>2003</v>
      </c>
      <c r="F213" s="351">
        <v>14</v>
      </c>
      <c r="G213" s="58">
        <v>59</v>
      </c>
      <c r="H213" s="82">
        <v>444</v>
      </c>
      <c r="I213" s="83">
        <v>503</v>
      </c>
      <c r="J213" s="58">
        <v>55</v>
      </c>
      <c r="K213" s="82">
        <v>315</v>
      </c>
      <c r="L213" s="83">
        <v>370</v>
      </c>
      <c r="M213" s="64">
        <v>97</v>
      </c>
      <c r="N213" s="64">
        <v>1209</v>
      </c>
      <c r="O213" s="172"/>
      <c r="P213" s="25"/>
      <c r="Q213" s="5"/>
      <c r="R213" s="4"/>
      <c r="S213" s="4"/>
      <c r="T213" s="5"/>
      <c r="U213" s="4"/>
      <c r="V213" s="4"/>
      <c r="W213" s="6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532"/>
    </row>
    <row r="214" spans="1:34" customFormat="1" ht="12" hidden="1" customHeight="1" x14ac:dyDescent="0.25">
      <c r="A214" s="593">
        <v>1</v>
      </c>
      <c r="B214" s="597"/>
      <c r="C214" s="463" t="s">
        <v>12</v>
      </c>
      <c r="D214" s="613" t="s">
        <v>75</v>
      </c>
      <c r="E214" s="462">
        <v>2004</v>
      </c>
      <c r="F214" s="351">
        <v>15</v>
      </c>
      <c r="G214" s="58">
        <v>71</v>
      </c>
      <c r="H214" s="82">
        <v>512</v>
      </c>
      <c r="I214" s="83">
        <v>583</v>
      </c>
      <c r="J214" s="58">
        <v>41</v>
      </c>
      <c r="K214" s="82">
        <v>323</v>
      </c>
      <c r="L214" s="83">
        <v>364</v>
      </c>
      <c r="M214" s="63">
        <v>148</v>
      </c>
      <c r="N214" s="64">
        <v>1425</v>
      </c>
      <c r="O214" s="172"/>
      <c r="P214" s="25"/>
      <c r="Q214" s="5"/>
      <c r="R214" s="4"/>
      <c r="S214" s="4"/>
      <c r="T214" s="5"/>
      <c r="U214" s="4"/>
      <c r="V214" s="4"/>
      <c r="W214" s="6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532"/>
    </row>
    <row r="215" spans="1:34" customFormat="1" ht="12" hidden="1" customHeight="1" x14ac:dyDescent="0.25">
      <c r="A215" s="593">
        <v>1</v>
      </c>
      <c r="B215" s="593"/>
      <c r="C215" s="463" t="s">
        <v>12</v>
      </c>
      <c r="D215" s="632"/>
      <c r="E215" s="461">
        <v>2006</v>
      </c>
      <c r="F215" s="351">
        <v>16</v>
      </c>
      <c r="G215" s="58">
        <v>54</v>
      </c>
      <c r="H215" s="82">
        <v>444</v>
      </c>
      <c r="I215" s="83">
        <v>498</v>
      </c>
      <c r="J215" s="58">
        <v>33</v>
      </c>
      <c r="K215" s="82">
        <v>271</v>
      </c>
      <c r="L215" s="83">
        <v>304</v>
      </c>
      <c r="M215" s="63">
        <v>274</v>
      </c>
      <c r="N215" s="63">
        <v>1558</v>
      </c>
      <c r="O215" s="172"/>
      <c r="P215" s="25"/>
      <c r="Q215" s="4"/>
      <c r="R215" s="4"/>
      <c r="S215" s="4"/>
      <c r="T215" s="4"/>
      <c r="U215" s="4"/>
      <c r="V215" s="4"/>
      <c r="W215" s="4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532"/>
    </row>
    <row r="216" spans="1:34" customFormat="1" ht="12" hidden="1" customHeight="1" x14ac:dyDescent="0.25">
      <c r="A216" s="593">
        <v>1</v>
      </c>
      <c r="B216" s="593"/>
      <c r="C216" s="462"/>
      <c r="D216" s="632" t="s">
        <v>75</v>
      </c>
      <c r="E216" s="461">
        <v>2007</v>
      </c>
      <c r="F216" s="351">
        <v>17</v>
      </c>
      <c r="G216" s="58">
        <v>41</v>
      </c>
      <c r="H216" s="82">
        <v>389</v>
      </c>
      <c r="I216" s="83">
        <v>430</v>
      </c>
      <c r="J216" s="58">
        <v>62</v>
      </c>
      <c r="K216" s="82">
        <v>380</v>
      </c>
      <c r="L216" s="83">
        <v>442</v>
      </c>
      <c r="M216" s="63">
        <v>197</v>
      </c>
      <c r="N216" s="64">
        <v>1803</v>
      </c>
      <c r="O216" s="172"/>
      <c r="P216" s="25"/>
      <c r="Q216" s="5"/>
      <c r="R216" s="4"/>
      <c r="S216" s="4"/>
      <c r="T216" s="5"/>
      <c r="U216" s="4"/>
      <c r="V216" s="4"/>
      <c r="W216" s="6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532"/>
    </row>
    <row r="217" spans="1:34" customFormat="1" ht="12" hidden="1" customHeight="1" x14ac:dyDescent="0.25">
      <c r="A217" s="593">
        <v>1</v>
      </c>
      <c r="B217" s="593"/>
      <c r="C217" s="463" t="s">
        <v>12</v>
      </c>
      <c r="D217" s="632" t="s">
        <v>75</v>
      </c>
      <c r="E217" s="461">
        <v>2008</v>
      </c>
      <c r="F217" s="351">
        <v>18</v>
      </c>
      <c r="G217" s="58">
        <v>97</v>
      </c>
      <c r="H217" s="82">
        <v>251</v>
      </c>
      <c r="I217" s="83">
        <v>348</v>
      </c>
      <c r="J217" s="58">
        <v>38</v>
      </c>
      <c r="K217" s="82">
        <v>295</v>
      </c>
      <c r="L217" s="83">
        <v>333</v>
      </c>
      <c r="M217" s="63">
        <v>278</v>
      </c>
      <c r="N217" s="64">
        <v>1858</v>
      </c>
      <c r="O217" s="172"/>
      <c r="P217" s="25"/>
      <c r="Q217" s="5"/>
      <c r="R217" s="4"/>
      <c r="S217" s="4"/>
      <c r="T217" s="5"/>
      <c r="U217" s="4"/>
      <c r="V217" s="4"/>
      <c r="W217" s="6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532"/>
    </row>
    <row r="218" spans="1:34" customFormat="1" ht="12" hidden="1" customHeight="1" thickBot="1" x14ac:dyDescent="0.3">
      <c r="A218" s="593">
        <v>1</v>
      </c>
      <c r="B218" s="593"/>
      <c r="C218" s="462"/>
      <c r="D218" s="632"/>
      <c r="E218" s="461">
        <v>2009</v>
      </c>
      <c r="F218" s="353">
        <v>19</v>
      </c>
      <c r="G218" s="58">
        <v>73</v>
      </c>
      <c r="H218" s="82">
        <v>238</v>
      </c>
      <c r="I218" s="83">
        <v>311</v>
      </c>
      <c r="J218" s="58">
        <v>35</v>
      </c>
      <c r="K218" s="77">
        <v>229</v>
      </c>
      <c r="L218" s="83">
        <v>264</v>
      </c>
      <c r="M218" s="63">
        <v>228</v>
      </c>
      <c r="N218" s="64">
        <v>1894</v>
      </c>
      <c r="O218" s="172"/>
      <c r="P218" s="25"/>
      <c r="Q218" s="5"/>
      <c r="R218" s="4"/>
      <c r="S218" s="4"/>
      <c r="T218" s="5"/>
      <c r="U218" s="4"/>
      <c r="V218" s="4"/>
      <c r="W218" s="6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532"/>
    </row>
    <row r="219" spans="1:34" customFormat="1" ht="12" customHeight="1" x14ac:dyDescent="0.25">
      <c r="A219" s="593">
        <v>1</v>
      </c>
      <c r="B219" s="593"/>
      <c r="C219" s="463" t="s">
        <v>12</v>
      </c>
      <c r="D219" s="632" t="s">
        <v>75</v>
      </c>
      <c r="E219" s="462">
        <v>2010</v>
      </c>
      <c r="F219" s="351">
        <v>7</v>
      </c>
      <c r="G219" s="409">
        <v>45</v>
      </c>
      <c r="H219" s="410">
        <v>316</v>
      </c>
      <c r="I219" s="411">
        <f>SUM(H219,G219)</f>
        <v>361</v>
      </c>
      <c r="J219" s="409">
        <v>65</v>
      </c>
      <c r="K219" s="412">
        <v>235</v>
      </c>
      <c r="L219" s="411">
        <f>SUM(K219,J219)</f>
        <v>300</v>
      </c>
      <c r="M219" s="65">
        <v>307</v>
      </c>
      <c r="N219" s="65">
        <v>1887</v>
      </c>
      <c r="O219" s="172"/>
      <c r="P219" s="25"/>
      <c r="Q219" s="5"/>
      <c r="R219" s="4"/>
      <c r="S219" s="4"/>
      <c r="T219" s="5"/>
      <c r="U219" s="4"/>
      <c r="V219" s="4"/>
      <c r="W219" s="6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535"/>
    </row>
    <row r="220" spans="1:34" s="269" customFormat="1" ht="12" customHeight="1" x14ac:dyDescent="0.2">
      <c r="A220" s="593"/>
      <c r="B220" s="593"/>
      <c r="C220" s="463"/>
      <c r="D220" s="613"/>
      <c r="E220" s="462">
        <v>2011</v>
      </c>
      <c r="F220" s="351"/>
      <c r="G220" s="409">
        <v>49</v>
      </c>
      <c r="H220" s="410">
        <v>256</v>
      </c>
      <c r="I220" s="411">
        <f>SUM(H220,G220)</f>
        <v>305</v>
      </c>
      <c r="J220" s="409">
        <v>52</v>
      </c>
      <c r="K220" s="412">
        <v>199</v>
      </c>
      <c r="L220" s="411">
        <f>SUM(K220,J220)</f>
        <v>251</v>
      </c>
      <c r="M220" s="65">
        <v>159</v>
      </c>
      <c r="N220" s="65">
        <v>1979</v>
      </c>
      <c r="O220" s="531"/>
      <c r="P220" s="266"/>
      <c r="Q220" s="267"/>
      <c r="R220" s="268"/>
      <c r="S220" s="268"/>
      <c r="T220" s="267"/>
      <c r="U220" s="268"/>
      <c r="V220" s="268"/>
      <c r="W220" s="271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35">
        <f>N219+L220-M220</f>
        <v>1979</v>
      </c>
    </row>
    <row r="221" spans="1:34" s="269" customFormat="1" ht="12" customHeight="1" x14ac:dyDescent="0.2">
      <c r="A221" s="593"/>
      <c r="B221" s="593"/>
      <c r="C221" s="463"/>
      <c r="D221" s="613"/>
      <c r="E221" s="462" t="s">
        <v>381</v>
      </c>
      <c r="F221" s="351"/>
      <c r="G221" s="342">
        <v>66</v>
      </c>
      <c r="H221" s="343">
        <v>320</v>
      </c>
      <c r="I221" s="344">
        <v>386</v>
      </c>
      <c r="J221" s="345">
        <v>37</v>
      </c>
      <c r="K221" s="343">
        <v>164</v>
      </c>
      <c r="L221" s="344">
        <v>201</v>
      </c>
      <c r="M221" s="346">
        <v>205</v>
      </c>
      <c r="N221" s="346">
        <v>1975</v>
      </c>
      <c r="O221" s="531"/>
      <c r="P221" s="266"/>
      <c r="Q221" s="267"/>
      <c r="R221" s="268"/>
      <c r="S221" s="268"/>
      <c r="T221" s="267"/>
      <c r="U221" s="268"/>
      <c r="V221" s="268"/>
      <c r="W221" s="271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35">
        <f>N220+L221-M221</f>
        <v>1975</v>
      </c>
    </row>
    <row r="222" spans="1:34" s="269" customFormat="1" ht="12" customHeight="1" x14ac:dyDescent="0.2">
      <c r="A222" s="593"/>
      <c r="B222" s="591"/>
      <c r="C222" s="463"/>
      <c r="D222" s="613"/>
      <c r="E222" s="462">
        <v>2013</v>
      </c>
      <c r="F222" s="351"/>
      <c r="G222" s="343">
        <v>56</v>
      </c>
      <c r="H222" s="343">
        <v>266</v>
      </c>
      <c r="I222" s="344">
        <v>322</v>
      </c>
      <c r="J222" s="345">
        <v>56</v>
      </c>
      <c r="K222" s="343">
        <v>180</v>
      </c>
      <c r="L222" s="344">
        <v>236</v>
      </c>
      <c r="M222" s="346">
        <v>217</v>
      </c>
      <c r="N222" s="346">
        <v>1994</v>
      </c>
      <c r="O222" s="531"/>
      <c r="P222" s="276"/>
      <c r="Q222" s="273"/>
      <c r="R222" s="274"/>
      <c r="S222" s="274"/>
      <c r="T222" s="273"/>
      <c r="U222" s="274"/>
      <c r="V222" s="274"/>
      <c r="W222" s="275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535"/>
    </row>
    <row r="223" spans="1:34" s="269" customFormat="1" ht="12" customHeight="1" x14ac:dyDescent="0.2">
      <c r="A223" s="593"/>
      <c r="B223" s="591"/>
      <c r="C223" s="463"/>
      <c r="D223" s="613"/>
      <c r="E223" s="462">
        <v>2014</v>
      </c>
      <c r="F223" s="351"/>
      <c r="G223" s="343">
        <v>96</v>
      </c>
      <c r="H223" s="343">
        <v>249</v>
      </c>
      <c r="I223" s="344">
        <v>345</v>
      </c>
      <c r="J223" s="345">
        <v>61</v>
      </c>
      <c r="K223" s="343">
        <v>224</v>
      </c>
      <c r="L223" s="344">
        <v>285</v>
      </c>
      <c r="M223" s="346">
        <v>418</v>
      </c>
      <c r="N223" s="346">
        <v>1862</v>
      </c>
      <c r="O223" s="531"/>
      <c r="P223" s="276"/>
      <c r="Q223" s="273"/>
      <c r="R223" s="274"/>
      <c r="S223" s="274"/>
      <c r="T223" s="273"/>
      <c r="U223" s="274"/>
      <c r="V223" s="274"/>
      <c r="W223" s="275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535"/>
    </row>
    <row r="224" spans="1:34" customFormat="1" ht="6.75" customHeight="1" thickBot="1" x14ac:dyDescent="0.3">
      <c r="A224" s="593"/>
      <c r="B224" s="595"/>
      <c r="C224" s="463"/>
      <c r="D224" s="613"/>
      <c r="E224" s="462"/>
      <c r="F224" s="351">
        <v>8</v>
      </c>
      <c r="G224" s="58"/>
      <c r="H224" s="82"/>
      <c r="I224" s="83"/>
      <c r="J224" s="58"/>
      <c r="K224" s="82"/>
      <c r="L224" s="83"/>
      <c r="M224" s="63"/>
      <c r="N224" s="64"/>
      <c r="O224" s="172"/>
      <c r="P224" s="25"/>
      <c r="Q224" s="5"/>
      <c r="R224" s="4"/>
      <c r="S224" s="4"/>
      <c r="T224" s="5"/>
      <c r="U224" s="4"/>
      <c r="V224" s="4"/>
      <c r="W224" s="6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532"/>
    </row>
    <row r="225" spans="1:34" customFormat="1" ht="12" hidden="1" customHeight="1" x14ac:dyDescent="0.25">
      <c r="A225" s="593">
        <v>1</v>
      </c>
      <c r="B225" s="597"/>
      <c r="C225" s="463"/>
      <c r="D225" s="613" t="s">
        <v>76</v>
      </c>
      <c r="E225" s="462">
        <v>1984</v>
      </c>
      <c r="F225" s="351">
        <v>9</v>
      </c>
      <c r="G225" s="409">
        <v>20</v>
      </c>
      <c r="H225" s="410">
        <v>44</v>
      </c>
      <c r="I225" s="411">
        <v>64</v>
      </c>
      <c r="J225" s="409">
        <v>16</v>
      </c>
      <c r="K225" s="410">
        <v>28</v>
      </c>
      <c r="L225" s="411">
        <v>44</v>
      </c>
      <c r="M225" s="65"/>
      <c r="N225" s="65">
        <v>135</v>
      </c>
      <c r="O225" s="172"/>
      <c r="P225" s="25"/>
      <c r="Q225" s="5"/>
      <c r="R225" s="4"/>
      <c r="S225" s="4"/>
      <c r="T225" s="5"/>
      <c r="U225" s="4"/>
      <c r="V225" s="4"/>
      <c r="W225" s="6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532"/>
    </row>
    <row r="226" spans="1:34" customFormat="1" ht="12" hidden="1" customHeight="1" x14ac:dyDescent="0.25">
      <c r="A226" s="593">
        <v>1</v>
      </c>
      <c r="B226" s="597"/>
      <c r="C226" s="463" t="s">
        <v>13</v>
      </c>
      <c r="D226" s="613" t="s">
        <v>76</v>
      </c>
      <c r="E226" s="462">
        <v>1985</v>
      </c>
      <c r="F226" s="351">
        <v>10</v>
      </c>
      <c r="G226" s="409">
        <v>6</v>
      </c>
      <c r="H226" s="410">
        <v>48</v>
      </c>
      <c r="I226" s="411">
        <v>54</v>
      </c>
      <c r="J226" s="409">
        <v>6</v>
      </c>
      <c r="K226" s="410">
        <v>39</v>
      </c>
      <c r="L226" s="411">
        <v>45</v>
      </c>
      <c r="M226" s="65">
        <v>29</v>
      </c>
      <c r="N226" s="65">
        <v>151</v>
      </c>
      <c r="O226" s="172"/>
      <c r="P226" s="25"/>
      <c r="Q226" s="5"/>
      <c r="R226" s="4"/>
      <c r="S226" s="4"/>
      <c r="T226" s="5"/>
      <c r="U226" s="4"/>
      <c r="V226" s="4"/>
      <c r="W226" s="6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532"/>
    </row>
    <row r="227" spans="1:34" customFormat="1" ht="12" hidden="1" customHeight="1" x14ac:dyDescent="0.25">
      <c r="A227" s="593">
        <v>1</v>
      </c>
      <c r="B227" s="597"/>
      <c r="C227" s="463" t="s">
        <v>13</v>
      </c>
      <c r="D227" s="613" t="s">
        <v>76</v>
      </c>
      <c r="E227" s="462">
        <v>1986</v>
      </c>
      <c r="F227" s="351">
        <v>11</v>
      </c>
      <c r="G227" s="409">
        <v>7</v>
      </c>
      <c r="H227" s="410">
        <v>46</v>
      </c>
      <c r="I227" s="411">
        <v>53</v>
      </c>
      <c r="J227" s="409">
        <v>7</v>
      </c>
      <c r="K227" s="410">
        <v>33</v>
      </c>
      <c r="L227" s="411">
        <v>40</v>
      </c>
      <c r="M227" s="65">
        <v>4</v>
      </c>
      <c r="N227" s="65">
        <v>187</v>
      </c>
      <c r="O227" s="172"/>
      <c r="P227" s="25"/>
      <c r="Q227" s="5"/>
      <c r="R227" s="4"/>
      <c r="S227" s="4"/>
      <c r="T227" s="5"/>
      <c r="U227" s="4"/>
      <c r="V227" s="4"/>
      <c r="W227" s="6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532"/>
    </row>
    <row r="228" spans="1:34" customFormat="1" ht="12" hidden="1" customHeight="1" x14ac:dyDescent="0.25">
      <c r="A228" s="593">
        <v>1</v>
      </c>
      <c r="B228" s="597"/>
      <c r="C228" s="463" t="s">
        <v>13</v>
      </c>
      <c r="D228" s="613" t="s">
        <v>76</v>
      </c>
      <c r="E228" s="462">
        <v>1987</v>
      </c>
      <c r="F228" s="351">
        <v>12</v>
      </c>
      <c r="G228" s="409">
        <v>8</v>
      </c>
      <c r="H228" s="410">
        <v>67</v>
      </c>
      <c r="I228" s="411">
        <v>75</v>
      </c>
      <c r="J228" s="409">
        <v>2</v>
      </c>
      <c r="K228" s="410">
        <v>59</v>
      </c>
      <c r="L228" s="411">
        <v>61</v>
      </c>
      <c r="M228" s="65">
        <v>15</v>
      </c>
      <c r="N228" s="65">
        <v>233</v>
      </c>
      <c r="O228" s="172"/>
      <c r="P228" s="25"/>
      <c r="Q228" s="5"/>
      <c r="R228" s="4"/>
      <c r="S228" s="4"/>
      <c r="T228" s="5"/>
      <c r="U228" s="4"/>
      <c r="V228" s="4"/>
      <c r="W228" s="6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532"/>
    </row>
    <row r="229" spans="1:34" customFormat="1" ht="12" hidden="1" customHeight="1" x14ac:dyDescent="0.25">
      <c r="A229" s="593">
        <v>1</v>
      </c>
      <c r="B229" s="597"/>
      <c r="C229" s="463" t="s">
        <v>13</v>
      </c>
      <c r="D229" s="613" t="s">
        <v>76</v>
      </c>
      <c r="E229" s="462">
        <v>1988</v>
      </c>
      <c r="F229" s="351">
        <v>13</v>
      </c>
      <c r="G229" s="409">
        <v>6</v>
      </c>
      <c r="H229" s="410">
        <v>80</v>
      </c>
      <c r="I229" s="411">
        <v>86</v>
      </c>
      <c r="J229" s="409"/>
      <c r="K229" s="410">
        <v>45</v>
      </c>
      <c r="L229" s="411">
        <v>45</v>
      </c>
      <c r="M229" s="65">
        <v>15</v>
      </c>
      <c r="N229" s="65">
        <v>263</v>
      </c>
      <c r="O229" s="172"/>
      <c r="P229" s="25"/>
      <c r="Q229" s="5"/>
      <c r="R229" s="4"/>
      <c r="S229" s="4"/>
      <c r="T229" s="5"/>
      <c r="U229" s="4"/>
      <c r="V229" s="4"/>
      <c r="W229" s="6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532"/>
    </row>
    <row r="230" spans="1:34" customFormat="1" ht="12" hidden="1" customHeight="1" x14ac:dyDescent="0.25">
      <c r="A230" s="593">
        <v>1</v>
      </c>
      <c r="B230" s="597"/>
      <c r="C230" s="463" t="s">
        <v>13</v>
      </c>
      <c r="D230" s="613" t="s">
        <v>76</v>
      </c>
      <c r="E230" s="462">
        <v>1989</v>
      </c>
      <c r="F230" s="351">
        <v>14</v>
      </c>
      <c r="G230" s="409">
        <v>8</v>
      </c>
      <c r="H230" s="410">
        <v>92</v>
      </c>
      <c r="I230" s="411">
        <v>100</v>
      </c>
      <c r="J230" s="409">
        <v>16</v>
      </c>
      <c r="K230" s="410">
        <v>84</v>
      </c>
      <c r="L230" s="411">
        <v>100</v>
      </c>
      <c r="M230" s="65">
        <v>26</v>
      </c>
      <c r="N230" s="65">
        <v>337</v>
      </c>
      <c r="O230" s="172"/>
      <c r="P230" s="25"/>
      <c r="Q230" s="5"/>
      <c r="R230" s="4"/>
      <c r="S230" s="4"/>
      <c r="T230" s="5"/>
      <c r="U230" s="4"/>
      <c r="V230" s="4"/>
      <c r="W230" s="6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532"/>
    </row>
    <row r="231" spans="1:34" customFormat="1" ht="12" hidden="1" customHeight="1" x14ac:dyDescent="0.25">
      <c r="A231" s="593">
        <v>1</v>
      </c>
      <c r="B231" s="597"/>
      <c r="C231" s="463" t="s">
        <v>13</v>
      </c>
      <c r="D231" s="613" t="s">
        <v>76</v>
      </c>
      <c r="E231" s="462">
        <v>1990</v>
      </c>
      <c r="F231" s="351">
        <v>15</v>
      </c>
      <c r="G231" s="58">
        <v>17</v>
      </c>
      <c r="H231" s="82">
        <v>43</v>
      </c>
      <c r="I231" s="83">
        <v>60</v>
      </c>
      <c r="J231" s="58">
        <v>4</v>
      </c>
      <c r="K231" s="82">
        <v>70</v>
      </c>
      <c r="L231" s="83">
        <v>74</v>
      </c>
      <c r="M231" s="63">
        <v>26</v>
      </c>
      <c r="N231" s="64">
        <v>385</v>
      </c>
      <c r="O231" s="172"/>
      <c r="P231" s="25"/>
      <c r="Q231" s="5"/>
      <c r="R231" s="4"/>
      <c r="S231" s="4"/>
      <c r="T231" s="5"/>
      <c r="U231" s="4"/>
      <c r="V231" s="4"/>
      <c r="W231" s="6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532"/>
    </row>
    <row r="232" spans="1:34" customFormat="1" ht="12" hidden="1" customHeight="1" x14ac:dyDescent="0.25">
      <c r="A232" s="593">
        <v>1</v>
      </c>
      <c r="B232" s="597"/>
      <c r="C232" s="463" t="s">
        <v>13</v>
      </c>
      <c r="D232" s="613" t="s">
        <v>76</v>
      </c>
      <c r="E232" s="462">
        <v>1991</v>
      </c>
      <c r="F232" s="351">
        <v>16</v>
      </c>
      <c r="G232" s="58">
        <v>12</v>
      </c>
      <c r="H232" s="82">
        <v>79</v>
      </c>
      <c r="I232" s="83">
        <v>91</v>
      </c>
      <c r="J232" s="58">
        <v>11</v>
      </c>
      <c r="K232" s="82">
        <v>47</v>
      </c>
      <c r="L232" s="83">
        <v>58</v>
      </c>
      <c r="M232" s="63">
        <v>39</v>
      </c>
      <c r="N232" s="64">
        <v>404</v>
      </c>
      <c r="O232" s="172"/>
      <c r="P232" s="25"/>
      <c r="Q232" s="5"/>
      <c r="R232" s="4"/>
      <c r="S232" s="4"/>
      <c r="T232" s="5"/>
      <c r="U232" s="4"/>
      <c r="V232" s="4"/>
      <c r="W232" s="6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532"/>
    </row>
    <row r="233" spans="1:34" customFormat="1" ht="12" hidden="1" customHeight="1" x14ac:dyDescent="0.25">
      <c r="A233" s="593">
        <v>1</v>
      </c>
      <c r="B233" s="597"/>
      <c r="C233" s="463" t="s">
        <v>13</v>
      </c>
      <c r="D233" s="613" t="s">
        <v>76</v>
      </c>
      <c r="E233" s="462">
        <v>1992</v>
      </c>
      <c r="F233" s="351">
        <v>17</v>
      </c>
      <c r="G233" s="58">
        <v>5</v>
      </c>
      <c r="H233" s="82">
        <v>67</v>
      </c>
      <c r="I233" s="83">
        <v>72</v>
      </c>
      <c r="J233" s="58">
        <v>3</v>
      </c>
      <c r="K233" s="82">
        <v>73</v>
      </c>
      <c r="L233" s="83">
        <v>76</v>
      </c>
      <c r="M233" s="63">
        <v>25</v>
      </c>
      <c r="N233" s="64">
        <v>455</v>
      </c>
      <c r="O233" s="172"/>
      <c r="P233" s="25"/>
      <c r="Q233" s="5"/>
      <c r="R233" s="4"/>
      <c r="S233" s="4"/>
      <c r="T233" s="5"/>
      <c r="U233" s="4"/>
      <c r="V233" s="4"/>
      <c r="W233" s="6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532"/>
    </row>
    <row r="234" spans="1:34" customFormat="1" ht="12" hidden="1" customHeight="1" x14ac:dyDescent="0.25">
      <c r="A234" s="593">
        <v>1</v>
      </c>
      <c r="B234" s="597"/>
      <c r="C234" s="463" t="s">
        <v>13</v>
      </c>
      <c r="D234" s="613" t="s">
        <v>76</v>
      </c>
      <c r="E234" s="462">
        <v>1993</v>
      </c>
      <c r="F234" s="351">
        <v>18</v>
      </c>
      <c r="G234" s="58">
        <v>18</v>
      </c>
      <c r="H234" s="82">
        <v>92</v>
      </c>
      <c r="I234" s="83">
        <v>110</v>
      </c>
      <c r="J234" s="58">
        <v>9</v>
      </c>
      <c r="K234" s="82">
        <v>56</v>
      </c>
      <c r="L234" s="83">
        <v>65</v>
      </c>
      <c r="M234" s="63">
        <v>31</v>
      </c>
      <c r="N234" s="64">
        <v>489</v>
      </c>
      <c r="O234" s="172"/>
      <c r="P234" s="25"/>
      <c r="Q234" s="5"/>
      <c r="R234" s="4"/>
      <c r="S234" s="4"/>
      <c r="T234" s="5"/>
      <c r="U234" s="4"/>
      <c r="V234" s="4"/>
      <c r="W234" s="6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532"/>
    </row>
    <row r="235" spans="1:34" customFormat="1" ht="12" hidden="1" customHeight="1" x14ac:dyDescent="0.25">
      <c r="A235" s="593">
        <v>1</v>
      </c>
      <c r="B235" s="597"/>
      <c r="C235" s="463" t="s">
        <v>13</v>
      </c>
      <c r="D235" s="613" t="s">
        <v>76</v>
      </c>
      <c r="E235" s="462">
        <v>1994</v>
      </c>
      <c r="F235" s="351">
        <v>19</v>
      </c>
      <c r="G235" s="58">
        <v>6</v>
      </c>
      <c r="H235" s="82">
        <v>134</v>
      </c>
      <c r="I235" s="83">
        <v>140</v>
      </c>
      <c r="J235" s="58">
        <v>9</v>
      </c>
      <c r="K235" s="82">
        <v>95</v>
      </c>
      <c r="L235" s="83">
        <v>104</v>
      </c>
      <c r="M235" s="63">
        <v>44</v>
      </c>
      <c r="N235" s="64">
        <v>549</v>
      </c>
      <c r="O235" s="172"/>
      <c r="P235" s="25"/>
      <c r="Q235" s="5"/>
      <c r="R235" s="4"/>
      <c r="S235" s="4"/>
      <c r="T235" s="5"/>
      <c r="U235" s="4"/>
      <c r="V235" s="4"/>
      <c r="W235" s="6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532"/>
    </row>
    <row r="236" spans="1:34" customFormat="1" ht="12" hidden="1" customHeight="1" x14ac:dyDescent="0.25">
      <c r="A236" s="593">
        <v>1</v>
      </c>
      <c r="B236" s="597"/>
      <c r="C236" s="463" t="s">
        <v>13</v>
      </c>
      <c r="D236" s="613" t="s">
        <v>76</v>
      </c>
      <c r="E236" s="462">
        <v>1995</v>
      </c>
      <c r="F236" s="351">
        <v>20</v>
      </c>
      <c r="G236" s="58">
        <v>18</v>
      </c>
      <c r="H236" s="82">
        <v>95</v>
      </c>
      <c r="I236" s="83">
        <v>113</v>
      </c>
      <c r="J236" s="58">
        <v>9</v>
      </c>
      <c r="K236" s="82">
        <v>99</v>
      </c>
      <c r="L236" s="83">
        <v>108</v>
      </c>
      <c r="M236" s="63">
        <v>53</v>
      </c>
      <c r="N236" s="64">
        <v>604</v>
      </c>
      <c r="O236" s="172"/>
      <c r="P236" s="25"/>
      <c r="Q236" s="5"/>
      <c r="R236" s="4"/>
      <c r="S236" s="4"/>
      <c r="T236" s="5"/>
      <c r="U236" s="4"/>
      <c r="V236" s="4"/>
      <c r="W236" s="6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532"/>
    </row>
    <row r="237" spans="1:34" customFormat="1" ht="12" hidden="1" customHeight="1" x14ac:dyDescent="0.25">
      <c r="A237" s="593">
        <v>1</v>
      </c>
      <c r="B237" s="597"/>
      <c r="C237" s="463" t="s">
        <v>13</v>
      </c>
      <c r="D237" s="613" t="s">
        <v>76</v>
      </c>
      <c r="E237" s="462">
        <v>1996</v>
      </c>
      <c r="F237" s="351">
        <v>21</v>
      </c>
      <c r="G237" s="58">
        <v>15</v>
      </c>
      <c r="H237" s="82">
        <v>98</v>
      </c>
      <c r="I237" s="83">
        <v>113</v>
      </c>
      <c r="J237" s="58">
        <v>4</v>
      </c>
      <c r="K237" s="82">
        <v>110</v>
      </c>
      <c r="L237" s="83">
        <v>114</v>
      </c>
      <c r="M237" s="63">
        <v>63</v>
      </c>
      <c r="N237" s="64">
        <v>655</v>
      </c>
      <c r="O237" s="172"/>
      <c r="P237" s="25"/>
      <c r="Q237" s="5"/>
      <c r="R237" s="4"/>
      <c r="S237" s="4"/>
      <c r="T237" s="5"/>
      <c r="U237" s="4"/>
      <c r="V237" s="4"/>
      <c r="W237" s="6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532"/>
    </row>
    <row r="238" spans="1:34" customFormat="1" ht="12" hidden="1" customHeight="1" x14ac:dyDescent="0.25">
      <c r="A238" s="593">
        <v>1</v>
      </c>
      <c r="B238" s="597"/>
      <c r="C238" s="463" t="s">
        <v>13</v>
      </c>
      <c r="D238" s="613" t="s">
        <v>76</v>
      </c>
      <c r="E238" s="462">
        <v>1997</v>
      </c>
      <c r="F238" s="351">
        <v>22</v>
      </c>
      <c r="G238" s="58">
        <v>23</v>
      </c>
      <c r="H238" s="82">
        <v>56</v>
      </c>
      <c r="I238" s="83">
        <v>79</v>
      </c>
      <c r="J238" s="58">
        <v>19</v>
      </c>
      <c r="K238" s="82">
        <v>68</v>
      </c>
      <c r="L238" s="83">
        <v>87</v>
      </c>
      <c r="M238" s="63">
        <v>47</v>
      </c>
      <c r="N238" s="64">
        <v>695</v>
      </c>
      <c r="O238" s="172"/>
      <c r="P238" s="25"/>
      <c r="Q238" s="5"/>
      <c r="R238" s="4"/>
      <c r="S238" s="4"/>
      <c r="T238" s="5"/>
      <c r="U238" s="4"/>
      <c r="V238" s="4"/>
      <c r="W238" s="6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532"/>
    </row>
    <row r="239" spans="1:34" customFormat="1" ht="12" hidden="1" customHeight="1" x14ac:dyDescent="0.25">
      <c r="A239" s="593">
        <v>1</v>
      </c>
      <c r="B239" s="597"/>
      <c r="C239" s="463" t="s">
        <v>13</v>
      </c>
      <c r="D239" s="613" t="s">
        <v>76</v>
      </c>
      <c r="E239" s="462">
        <v>1998</v>
      </c>
      <c r="F239" s="351">
        <v>23</v>
      </c>
      <c r="G239" s="58">
        <v>10</v>
      </c>
      <c r="H239" s="82">
        <v>63</v>
      </c>
      <c r="I239" s="83">
        <v>73</v>
      </c>
      <c r="J239" s="58">
        <v>8</v>
      </c>
      <c r="K239" s="82">
        <v>67</v>
      </c>
      <c r="L239" s="83">
        <v>75</v>
      </c>
      <c r="M239" s="64">
        <v>52</v>
      </c>
      <c r="N239" s="64">
        <v>718</v>
      </c>
      <c r="O239" s="172"/>
      <c r="P239" s="25"/>
      <c r="Q239" s="5"/>
      <c r="R239" s="4"/>
      <c r="S239" s="4"/>
      <c r="T239" s="5"/>
      <c r="U239" s="4"/>
      <c r="V239" s="4"/>
      <c r="W239" s="6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532"/>
    </row>
    <row r="240" spans="1:34" customFormat="1" ht="12" hidden="1" customHeight="1" x14ac:dyDescent="0.25">
      <c r="A240" s="593">
        <v>1</v>
      </c>
      <c r="B240" s="597"/>
      <c r="C240" s="463" t="s">
        <v>13</v>
      </c>
      <c r="D240" s="613" t="s">
        <v>76</v>
      </c>
      <c r="E240" s="462">
        <v>1999</v>
      </c>
      <c r="F240" s="351">
        <v>24</v>
      </c>
      <c r="G240" s="58">
        <v>16</v>
      </c>
      <c r="H240" s="82">
        <v>85</v>
      </c>
      <c r="I240" s="83">
        <v>101</v>
      </c>
      <c r="J240" s="58">
        <v>11</v>
      </c>
      <c r="K240" s="82">
        <v>53</v>
      </c>
      <c r="L240" s="83">
        <v>64</v>
      </c>
      <c r="M240" s="64">
        <v>72</v>
      </c>
      <c r="N240" s="64">
        <v>710</v>
      </c>
      <c r="O240" s="172"/>
      <c r="P240" s="25"/>
      <c r="Q240" s="5"/>
      <c r="R240" s="4"/>
      <c r="S240" s="4"/>
      <c r="T240" s="5"/>
      <c r="U240" s="4"/>
      <c r="V240" s="4"/>
      <c r="W240" s="6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532"/>
    </row>
    <row r="241" spans="1:34" customFormat="1" ht="12" hidden="1" customHeight="1" x14ac:dyDescent="0.25">
      <c r="A241" s="593">
        <v>1</v>
      </c>
      <c r="B241" s="597"/>
      <c r="C241" s="463" t="s">
        <v>13</v>
      </c>
      <c r="D241" s="613" t="s">
        <v>76</v>
      </c>
      <c r="E241" s="462">
        <v>2000</v>
      </c>
      <c r="F241" s="351">
        <v>25</v>
      </c>
      <c r="G241" s="58">
        <v>9</v>
      </c>
      <c r="H241" s="82">
        <v>95</v>
      </c>
      <c r="I241" s="83">
        <v>104</v>
      </c>
      <c r="J241" s="58">
        <v>9</v>
      </c>
      <c r="K241" s="82">
        <v>64</v>
      </c>
      <c r="L241" s="83">
        <v>73</v>
      </c>
      <c r="M241" s="64">
        <v>99</v>
      </c>
      <c r="N241" s="64">
        <v>684</v>
      </c>
      <c r="O241" s="172"/>
      <c r="P241" s="25"/>
      <c r="Q241" s="5"/>
      <c r="R241" s="4"/>
      <c r="S241" s="4"/>
      <c r="T241" s="5"/>
      <c r="U241" s="4"/>
      <c r="V241" s="4"/>
      <c r="W241" s="6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532"/>
    </row>
    <row r="242" spans="1:34" customFormat="1" ht="12" hidden="1" customHeight="1" x14ac:dyDescent="0.25">
      <c r="A242" s="593">
        <v>1</v>
      </c>
      <c r="B242" s="597"/>
      <c r="C242" s="463" t="s">
        <v>13</v>
      </c>
      <c r="D242" s="613" t="s">
        <v>76</v>
      </c>
      <c r="E242" s="462">
        <v>2001</v>
      </c>
      <c r="F242" s="351">
        <v>26</v>
      </c>
      <c r="G242" s="58">
        <v>16</v>
      </c>
      <c r="H242" s="82">
        <v>106</v>
      </c>
      <c r="I242" s="83">
        <v>122</v>
      </c>
      <c r="J242" s="58">
        <v>6</v>
      </c>
      <c r="K242" s="82">
        <v>78</v>
      </c>
      <c r="L242" s="83">
        <v>84</v>
      </c>
      <c r="M242" s="64">
        <v>65</v>
      </c>
      <c r="N242" s="64">
        <v>703</v>
      </c>
      <c r="O242" s="172"/>
      <c r="P242" s="25"/>
      <c r="Q242" s="5"/>
      <c r="R242" s="4"/>
      <c r="S242" s="4"/>
      <c r="T242" s="5"/>
      <c r="U242" s="4"/>
      <c r="V242" s="4"/>
      <c r="W242" s="6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532"/>
    </row>
    <row r="243" spans="1:34" customFormat="1" ht="12" hidden="1" customHeight="1" x14ac:dyDescent="0.25">
      <c r="A243" s="593">
        <v>1</v>
      </c>
      <c r="B243" s="597"/>
      <c r="C243" s="463" t="s">
        <v>13</v>
      </c>
      <c r="D243" s="613" t="s">
        <v>76</v>
      </c>
      <c r="E243" s="462">
        <v>2002</v>
      </c>
      <c r="F243" s="351">
        <v>27</v>
      </c>
      <c r="G243" s="58">
        <v>31</v>
      </c>
      <c r="H243" s="82">
        <v>137</v>
      </c>
      <c r="I243" s="83">
        <v>168</v>
      </c>
      <c r="J243" s="58">
        <v>16</v>
      </c>
      <c r="K243" s="82">
        <v>80</v>
      </c>
      <c r="L243" s="83">
        <v>96</v>
      </c>
      <c r="M243" s="63">
        <v>54</v>
      </c>
      <c r="N243" s="63">
        <v>746</v>
      </c>
      <c r="O243" s="172" t="s">
        <v>5</v>
      </c>
      <c r="P243" s="25"/>
      <c r="Q243" s="5"/>
      <c r="R243" s="4"/>
      <c r="S243" s="4"/>
      <c r="T243" s="5"/>
      <c r="U243" s="4"/>
      <c r="V243" s="4"/>
      <c r="W243" s="6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532"/>
    </row>
    <row r="244" spans="1:34" customFormat="1" ht="12" hidden="1" customHeight="1" x14ac:dyDescent="0.25">
      <c r="A244" s="593">
        <v>1</v>
      </c>
      <c r="B244" s="597"/>
      <c r="C244" s="463" t="s">
        <v>13</v>
      </c>
      <c r="D244" s="613" t="s">
        <v>76</v>
      </c>
      <c r="E244" s="462">
        <v>2003</v>
      </c>
      <c r="F244" s="351">
        <v>28</v>
      </c>
      <c r="G244" s="58">
        <v>17</v>
      </c>
      <c r="H244" s="82">
        <v>86</v>
      </c>
      <c r="I244" s="83">
        <v>103</v>
      </c>
      <c r="J244" s="58">
        <v>24</v>
      </c>
      <c r="K244" s="82">
        <v>101</v>
      </c>
      <c r="L244" s="83">
        <v>125</v>
      </c>
      <c r="M244" s="63">
        <v>89</v>
      </c>
      <c r="N244" s="63">
        <v>782</v>
      </c>
      <c r="O244" s="172" t="s">
        <v>5</v>
      </c>
      <c r="P244" s="25"/>
      <c r="Q244" s="5"/>
      <c r="R244" s="4"/>
      <c r="S244" s="4"/>
      <c r="T244" s="5"/>
      <c r="U244" s="4"/>
      <c r="V244" s="4"/>
      <c r="W244" s="6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532"/>
    </row>
    <row r="245" spans="1:34" customFormat="1" ht="12" hidden="1" customHeight="1" x14ac:dyDescent="0.25">
      <c r="A245" s="593">
        <v>1</v>
      </c>
      <c r="B245" s="597"/>
      <c r="C245" s="463" t="s">
        <v>13</v>
      </c>
      <c r="D245" s="613" t="s">
        <v>76</v>
      </c>
      <c r="E245" s="462">
        <v>2004</v>
      </c>
      <c r="F245" s="351">
        <v>29</v>
      </c>
      <c r="G245" s="58">
        <v>9</v>
      </c>
      <c r="H245" s="82">
        <v>116</v>
      </c>
      <c r="I245" s="83">
        <v>125</v>
      </c>
      <c r="J245" s="58">
        <v>22</v>
      </c>
      <c r="K245" s="82">
        <v>105</v>
      </c>
      <c r="L245" s="83">
        <v>127</v>
      </c>
      <c r="M245" s="63">
        <v>72</v>
      </c>
      <c r="N245" s="63">
        <v>837</v>
      </c>
      <c r="O245" s="172" t="s">
        <v>5</v>
      </c>
      <c r="P245" s="25"/>
      <c r="Q245" s="5"/>
      <c r="R245" s="4"/>
      <c r="S245" s="4"/>
      <c r="T245" s="5"/>
      <c r="U245" s="4"/>
      <c r="V245" s="4"/>
      <c r="W245" s="6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532"/>
    </row>
    <row r="246" spans="1:34" customFormat="1" ht="12" hidden="1" customHeight="1" x14ac:dyDescent="0.25">
      <c r="A246" s="593">
        <v>1</v>
      </c>
      <c r="B246" s="593"/>
      <c r="C246" s="463" t="s">
        <v>13</v>
      </c>
      <c r="D246" s="632"/>
      <c r="E246" s="461">
        <v>2006</v>
      </c>
      <c r="F246" s="351">
        <v>30</v>
      </c>
      <c r="G246" s="58">
        <v>14</v>
      </c>
      <c r="H246" s="82">
        <v>84</v>
      </c>
      <c r="I246" s="83">
        <v>98</v>
      </c>
      <c r="J246" s="58">
        <v>12</v>
      </c>
      <c r="K246" s="82">
        <v>64</v>
      </c>
      <c r="L246" s="83">
        <v>76</v>
      </c>
      <c r="M246" s="63">
        <v>189</v>
      </c>
      <c r="N246" s="63">
        <v>749</v>
      </c>
      <c r="O246" s="172" t="s">
        <v>5</v>
      </c>
      <c r="P246" s="25"/>
      <c r="Q246" s="4"/>
      <c r="R246" s="4"/>
      <c r="S246" s="4"/>
      <c r="T246" s="4"/>
      <c r="U246" s="4"/>
      <c r="V246" s="4"/>
      <c r="W246" s="4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532"/>
    </row>
    <row r="247" spans="1:34" customFormat="1" ht="12" hidden="1" customHeight="1" x14ac:dyDescent="0.25">
      <c r="A247" s="593">
        <v>1</v>
      </c>
      <c r="B247" s="593"/>
      <c r="C247" s="462"/>
      <c r="D247" s="635" t="s">
        <v>142</v>
      </c>
      <c r="E247" s="461">
        <v>2007</v>
      </c>
      <c r="F247" s="351">
        <v>31</v>
      </c>
      <c r="G247" s="58">
        <v>4</v>
      </c>
      <c r="H247" s="82">
        <v>75</v>
      </c>
      <c r="I247" s="83">
        <v>79</v>
      </c>
      <c r="J247" s="58">
        <v>18</v>
      </c>
      <c r="K247" s="82">
        <v>93</v>
      </c>
      <c r="L247" s="83">
        <v>111</v>
      </c>
      <c r="M247" s="63">
        <v>62</v>
      </c>
      <c r="N247" s="63">
        <v>798</v>
      </c>
      <c r="O247" s="172"/>
      <c r="P247" s="25"/>
      <c r="Q247" s="5"/>
      <c r="R247" s="4"/>
      <c r="S247" s="4"/>
      <c r="T247" s="5"/>
      <c r="U247" s="4"/>
      <c r="V247" s="4"/>
      <c r="W247" s="6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532"/>
    </row>
    <row r="248" spans="1:34" customFormat="1" ht="12" hidden="1" customHeight="1" x14ac:dyDescent="0.25">
      <c r="A248" s="593">
        <v>1</v>
      </c>
      <c r="B248" s="593"/>
      <c r="C248" s="463" t="s">
        <v>13</v>
      </c>
      <c r="D248" s="635" t="s">
        <v>142</v>
      </c>
      <c r="E248" s="461">
        <v>2008</v>
      </c>
      <c r="F248" s="351">
        <v>32</v>
      </c>
      <c r="G248" s="58">
        <v>9</v>
      </c>
      <c r="H248" s="82">
        <v>92</v>
      </c>
      <c r="I248" s="83">
        <v>101</v>
      </c>
      <c r="J248" s="58">
        <v>6</v>
      </c>
      <c r="K248" s="82">
        <v>54</v>
      </c>
      <c r="L248" s="83">
        <v>60</v>
      </c>
      <c r="M248" s="63">
        <v>57</v>
      </c>
      <c r="N248" s="63">
        <v>801</v>
      </c>
      <c r="O248" s="172"/>
      <c r="P248" s="25"/>
      <c r="Q248" s="5"/>
      <c r="R248" s="4"/>
      <c r="S248" s="4"/>
      <c r="T248" s="5"/>
      <c r="U248" s="4"/>
      <c r="V248" s="4"/>
      <c r="W248" s="6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532"/>
    </row>
    <row r="249" spans="1:34" customFormat="1" ht="12" hidden="1" customHeight="1" thickBot="1" x14ac:dyDescent="0.3">
      <c r="A249" s="593">
        <v>1</v>
      </c>
      <c r="B249" s="593"/>
      <c r="C249" s="462"/>
      <c r="D249" s="632"/>
      <c r="E249" s="461">
        <v>2009</v>
      </c>
      <c r="F249" s="353">
        <v>33</v>
      </c>
      <c r="G249" s="58">
        <v>4</v>
      </c>
      <c r="H249" s="82">
        <v>65</v>
      </c>
      <c r="I249" s="83">
        <v>69</v>
      </c>
      <c r="J249" s="58">
        <v>2</v>
      </c>
      <c r="K249" s="77">
        <v>69</v>
      </c>
      <c r="L249" s="83">
        <v>71</v>
      </c>
      <c r="M249" s="63">
        <v>77</v>
      </c>
      <c r="N249" s="63">
        <v>795</v>
      </c>
      <c r="O249" s="172"/>
      <c r="P249" s="25"/>
      <c r="Q249" s="5"/>
      <c r="R249" s="4"/>
      <c r="S249" s="4"/>
      <c r="T249" s="5"/>
      <c r="U249" s="4"/>
      <c r="V249" s="4"/>
      <c r="W249" s="6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532"/>
    </row>
    <row r="250" spans="1:34" customFormat="1" ht="12" customHeight="1" x14ac:dyDescent="0.25">
      <c r="A250" s="593">
        <v>1</v>
      </c>
      <c r="B250" s="593"/>
      <c r="C250" s="463" t="s">
        <v>13</v>
      </c>
      <c r="D250" s="635" t="s">
        <v>142</v>
      </c>
      <c r="E250" s="462">
        <v>2010</v>
      </c>
      <c r="F250" s="351">
        <v>-5</v>
      </c>
      <c r="G250" s="58">
        <v>8</v>
      </c>
      <c r="H250" s="82">
        <v>62</v>
      </c>
      <c r="I250" s="411">
        <f>SUM(H250,G250)</f>
        <v>70</v>
      </c>
      <c r="J250" s="58">
        <v>4</v>
      </c>
      <c r="K250" s="82">
        <v>67</v>
      </c>
      <c r="L250" s="411">
        <f>SUM(K250,J250)</f>
        <v>71</v>
      </c>
      <c r="M250" s="63">
        <v>91</v>
      </c>
      <c r="N250" s="63">
        <v>775</v>
      </c>
      <c r="O250" s="172"/>
      <c r="P250" s="25"/>
      <c r="Q250" s="5"/>
      <c r="R250" s="4"/>
      <c r="S250" s="4"/>
      <c r="T250" s="5"/>
      <c r="U250" s="4"/>
      <c r="V250" s="4"/>
      <c r="W250" s="6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535"/>
    </row>
    <row r="251" spans="1:34" s="269" customFormat="1" ht="12" customHeight="1" x14ac:dyDescent="0.2">
      <c r="A251" s="593"/>
      <c r="B251" s="593"/>
      <c r="C251" s="463"/>
      <c r="D251" s="613"/>
      <c r="E251" s="462">
        <v>2011</v>
      </c>
      <c r="F251" s="351"/>
      <c r="G251" s="58">
        <v>13</v>
      </c>
      <c r="H251" s="82">
        <v>59</v>
      </c>
      <c r="I251" s="411">
        <f>SUM(H251,G251)</f>
        <v>72</v>
      </c>
      <c r="J251" s="58">
        <v>7</v>
      </c>
      <c r="K251" s="82">
        <v>64</v>
      </c>
      <c r="L251" s="411">
        <f>SUM(K251,J251)</f>
        <v>71</v>
      </c>
      <c r="M251" s="63">
        <v>50</v>
      </c>
      <c r="N251" s="63">
        <v>796</v>
      </c>
      <c r="O251" s="531"/>
      <c r="P251" s="266"/>
      <c r="Q251" s="267"/>
      <c r="R251" s="268"/>
      <c r="S251" s="268"/>
      <c r="T251" s="267"/>
      <c r="U251" s="268"/>
      <c r="V251" s="268"/>
      <c r="W251" s="271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35">
        <f>N250+L251-M251</f>
        <v>796</v>
      </c>
    </row>
    <row r="252" spans="1:34" s="269" customFormat="1" ht="12" customHeight="1" x14ac:dyDescent="0.2">
      <c r="A252" s="593"/>
      <c r="B252" s="593"/>
      <c r="C252" s="463"/>
      <c r="D252" s="613"/>
      <c r="E252" s="462" t="s">
        <v>381</v>
      </c>
      <c r="F252" s="351"/>
      <c r="G252" s="342">
        <v>4</v>
      </c>
      <c r="H252" s="343">
        <v>65</v>
      </c>
      <c r="I252" s="344">
        <v>69</v>
      </c>
      <c r="J252" s="345">
        <v>6</v>
      </c>
      <c r="K252" s="343">
        <v>70</v>
      </c>
      <c r="L252" s="344">
        <v>76</v>
      </c>
      <c r="M252" s="346">
        <v>72</v>
      </c>
      <c r="N252" s="346">
        <v>800</v>
      </c>
      <c r="O252" s="531"/>
      <c r="P252" s="266"/>
      <c r="Q252" s="267"/>
      <c r="R252" s="268"/>
      <c r="S252" s="268"/>
      <c r="T252" s="267"/>
      <c r="U252" s="268"/>
      <c r="V252" s="268"/>
      <c r="W252" s="271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35">
        <f>N251+L252-M252</f>
        <v>800</v>
      </c>
    </row>
    <row r="253" spans="1:34" s="269" customFormat="1" ht="12" customHeight="1" x14ac:dyDescent="0.2">
      <c r="A253" s="593"/>
      <c r="B253" s="591"/>
      <c r="C253" s="463"/>
      <c r="D253" s="613"/>
      <c r="E253" s="462">
        <v>2013</v>
      </c>
      <c r="F253" s="351"/>
      <c r="G253" s="343">
        <v>12</v>
      </c>
      <c r="H253" s="343">
        <v>65</v>
      </c>
      <c r="I253" s="344">
        <v>77</v>
      </c>
      <c r="J253" s="345">
        <v>2</v>
      </c>
      <c r="K253" s="343">
        <v>50</v>
      </c>
      <c r="L253" s="344">
        <v>52</v>
      </c>
      <c r="M253" s="346">
        <v>76</v>
      </c>
      <c r="N253" s="346">
        <v>776</v>
      </c>
      <c r="O253" s="531"/>
      <c r="P253" s="276"/>
      <c r="Q253" s="273"/>
      <c r="R253" s="274"/>
      <c r="S253" s="274"/>
      <c r="T253" s="273"/>
      <c r="U253" s="274"/>
      <c r="V253" s="274"/>
      <c r="W253" s="275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535"/>
    </row>
    <row r="254" spans="1:34" s="269" customFormat="1" ht="12" customHeight="1" x14ac:dyDescent="0.2">
      <c r="A254" s="593"/>
      <c r="B254" s="591"/>
      <c r="C254" s="463"/>
      <c r="D254" s="613"/>
      <c r="E254" s="462">
        <v>2014</v>
      </c>
      <c r="F254" s="351"/>
      <c r="G254" s="343">
        <v>4</v>
      </c>
      <c r="H254" s="343">
        <v>49</v>
      </c>
      <c r="I254" s="344">
        <v>53</v>
      </c>
      <c r="J254" s="345">
        <v>7</v>
      </c>
      <c r="K254" s="343">
        <v>79</v>
      </c>
      <c r="L254" s="344">
        <v>86</v>
      </c>
      <c r="M254" s="346">
        <v>69</v>
      </c>
      <c r="N254" s="346">
        <v>793</v>
      </c>
      <c r="O254" s="531"/>
      <c r="P254" s="276"/>
      <c r="Q254" s="273"/>
      <c r="R254" s="274"/>
      <c r="S254" s="274"/>
      <c r="T254" s="273"/>
      <c r="U254" s="274"/>
      <c r="V254" s="274"/>
      <c r="W254" s="275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535"/>
    </row>
    <row r="255" spans="1:34" customFormat="1" ht="6.75" customHeight="1" thickBot="1" x14ac:dyDescent="0.3">
      <c r="A255" s="593"/>
      <c r="B255" s="595"/>
      <c r="C255" s="463"/>
      <c r="D255" s="613"/>
      <c r="E255" s="462"/>
      <c r="F255" s="351">
        <v>-4</v>
      </c>
      <c r="G255" s="409"/>
      <c r="H255" s="410"/>
      <c r="I255" s="411"/>
      <c r="J255" s="409"/>
      <c r="K255" s="412"/>
      <c r="L255" s="411"/>
      <c r="M255" s="65"/>
      <c r="N255" s="65"/>
      <c r="O255" s="172"/>
      <c r="P255" s="25"/>
      <c r="Q255" s="5"/>
      <c r="R255" s="4"/>
      <c r="S255" s="4"/>
      <c r="T255" s="5"/>
      <c r="U255" s="4"/>
      <c r="V255" s="4"/>
      <c r="W255" s="6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532"/>
    </row>
    <row r="256" spans="1:34" customFormat="1" ht="12" hidden="1" customHeight="1" x14ac:dyDescent="0.25">
      <c r="A256" s="593">
        <v>1</v>
      </c>
      <c r="B256" s="597"/>
      <c r="C256" s="463"/>
      <c r="D256" s="613" t="s">
        <v>77</v>
      </c>
      <c r="E256" s="462">
        <v>1991</v>
      </c>
      <c r="F256" s="351">
        <v>-3</v>
      </c>
      <c r="G256" s="58">
        <v>11</v>
      </c>
      <c r="H256" s="82">
        <v>30</v>
      </c>
      <c r="I256" s="83">
        <v>41</v>
      </c>
      <c r="J256" s="58">
        <v>4</v>
      </c>
      <c r="K256" s="82">
        <v>24</v>
      </c>
      <c r="L256" s="83">
        <v>28</v>
      </c>
      <c r="M256" s="64">
        <v>7</v>
      </c>
      <c r="N256" s="64">
        <v>153</v>
      </c>
      <c r="O256" s="172"/>
      <c r="P256" s="22"/>
      <c r="Q256" s="5"/>
      <c r="R256" s="4"/>
      <c r="S256" s="4"/>
      <c r="T256" s="5"/>
      <c r="U256" s="4"/>
      <c r="V256" s="4"/>
      <c r="W256" s="6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532"/>
    </row>
    <row r="257" spans="1:34" customFormat="1" ht="12" hidden="1" customHeight="1" x14ac:dyDescent="0.25">
      <c r="A257" s="593">
        <v>1</v>
      </c>
      <c r="B257" s="597"/>
      <c r="C257" s="463" t="s">
        <v>14</v>
      </c>
      <c r="D257" s="613" t="s">
        <v>77</v>
      </c>
      <c r="E257" s="462">
        <v>1992</v>
      </c>
      <c r="F257" s="351">
        <v>-2</v>
      </c>
      <c r="G257" s="58">
        <v>11</v>
      </c>
      <c r="H257" s="82">
        <v>27</v>
      </c>
      <c r="I257" s="83">
        <v>38</v>
      </c>
      <c r="J257" s="58">
        <v>0</v>
      </c>
      <c r="K257" s="82">
        <v>12</v>
      </c>
      <c r="L257" s="83">
        <v>12</v>
      </c>
      <c r="M257" s="63">
        <v>0</v>
      </c>
      <c r="N257" s="64">
        <v>165</v>
      </c>
      <c r="O257" s="172"/>
      <c r="P257" s="25"/>
      <c r="Q257" s="5"/>
      <c r="R257" s="4"/>
      <c r="S257" s="4"/>
      <c r="T257" s="5"/>
      <c r="U257" s="4"/>
      <c r="V257" s="4"/>
      <c r="W257" s="6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532"/>
    </row>
    <row r="258" spans="1:34" customFormat="1" ht="12" hidden="1" customHeight="1" x14ac:dyDescent="0.25">
      <c r="A258" s="593">
        <v>1</v>
      </c>
      <c r="B258" s="597"/>
      <c r="C258" s="463" t="s">
        <v>14</v>
      </c>
      <c r="D258" s="613" t="s">
        <v>77</v>
      </c>
      <c r="E258" s="462">
        <v>1993</v>
      </c>
      <c r="F258" s="351">
        <v>-1</v>
      </c>
      <c r="G258" s="58">
        <v>5</v>
      </c>
      <c r="H258" s="82">
        <v>17</v>
      </c>
      <c r="I258" s="83">
        <v>22</v>
      </c>
      <c r="J258" s="58">
        <v>10</v>
      </c>
      <c r="K258" s="82">
        <v>9</v>
      </c>
      <c r="L258" s="83">
        <v>19</v>
      </c>
      <c r="M258" s="63">
        <v>6</v>
      </c>
      <c r="N258" s="64">
        <v>178</v>
      </c>
      <c r="O258" s="172"/>
      <c r="P258" s="25"/>
      <c r="Q258" s="5"/>
      <c r="R258" s="4"/>
      <c r="S258" s="4"/>
      <c r="T258" s="5"/>
      <c r="U258" s="4"/>
      <c r="V258" s="4"/>
      <c r="W258" s="6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532"/>
    </row>
    <row r="259" spans="1:34" customFormat="1" ht="12" hidden="1" customHeight="1" x14ac:dyDescent="0.25">
      <c r="A259" s="593">
        <v>1</v>
      </c>
      <c r="B259" s="597"/>
      <c r="C259" s="463" t="s">
        <v>14</v>
      </c>
      <c r="D259" s="613" t="s">
        <v>77</v>
      </c>
      <c r="E259" s="462">
        <v>1994</v>
      </c>
      <c r="F259" s="351">
        <v>0</v>
      </c>
      <c r="G259" s="58">
        <v>11</v>
      </c>
      <c r="H259" s="82">
        <v>28</v>
      </c>
      <c r="I259" s="83">
        <v>39</v>
      </c>
      <c r="J259" s="58">
        <v>11</v>
      </c>
      <c r="K259" s="82">
        <v>7</v>
      </c>
      <c r="L259" s="83">
        <v>18</v>
      </c>
      <c r="M259" s="63">
        <v>28</v>
      </c>
      <c r="N259" s="64">
        <v>168</v>
      </c>
      <c r="O259" s="172"/>
      <c r="P259" s="25"/>
      <c r="Q259" s="5"/>
      <c r="R259" s="4"/>
      <c r="S259" s="4"/>
      <c r="T259" s="5"/>
      <c r="U259" s="4"/>
      <c r="V259" s="4"/>
      <c r="W259" s="6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532"/>
    </row>
    <row r="260" spans="1:34" customFormat="1" ht="12" hidden="1" customHeight="1" x14ac:dyDescent="0.25">
      <c r="A260" s="593">
        <v>1</v>
      </c>
      <c r="B260" s="597"/>
      <c r="C260" s="463" t="s">
        <v>14</v>
      </c>
      <c r="D260" s="613" t="s">
        <v>77</v>
      </c>
      <c r="E260" s="462">
        <v>1995</v>
      </c>
      <c r="F260" s="351">
        <v>1</v>
      </c>
      <c r="G260" s="58">
        <v>11</v>
      </c>
      <c r="H260" s="82">
        <v>44</v>
      </c>
      <c r="I260" s="83">
        <v>55</v>
      </c>
      <c r="J260" s="58">
        <v>7</v>
      </c>
      <c r="K260" s="82">
        <v>66</v>
      </c>
      <c r="L260" s="83">
        <v>73</v>
      </c>
      <c r="M260" s="63">
        <v>14</v>
      </c>
      <c r="N260" s="64">
        <v>227</v>
      </c>
      <c r="O260" s="172"/>
      <c r="P260" s="25"/>
      <c r="Q260" s="5"/>
      <c r="R260" s="4"/>
      <c r="S260" s="4"/>
      <c r="T260" s="5"/>
      <c r="U260" s="4"/>
      <c r="V260" s="4"/>
      <c r="W260" s="6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532"/>
    </row>
    <row r="261" spans="1:34" customFormat="1" ht="12" hidden="1" customHeight="1" x14ac:dyDescent="0.25">
      <c r="A261" s="593">
        <v>1</v>
      </c>
      <c r="B261" s="597"/>
      <c r="C261" s="463" t="s">
        <v>14</v>
      </c>
      <c r="D261" s="613" t="s">
        <v>77</v>
      </c>
      <c r="E261" s="462">
        <v>1996</v>
      </c>
      <c r="F261" s="351">
        <v>2</v>
      </c>
      <c r="G261" s="58">
        <v>16</v>
      </c>
      <c r="H261" s="82">
        <v>13</v>
      </c>
      <c r="I261" s="83">
        <v>29</v>
      </c>
      <c r="J261" s="58">
        <v>7</v>
      </c>
      <c r="K261" s="82">
        <v>15</v>
      </c>
      <c r="L261" s="83">
        <v>22</v>
      </c>
      <c r="M261" s="63">
        <v>10</v>
      </c>
      <c r="N261" s="64">
        <v>239</v>
      </c>
      <c r="O261" s="172"/>
      <c r="P261" s="25"/>
      <c r="Q261" s="5"/>
      <c r="R261" s="4"/>
      <c r="S261" s="4"/>
      <c r="T261" s="5"/>
      <c r="U261" s="4"/>
      <c r="V261" s="4"/>
      <c r="W261" s="6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532"/>
    </row>
    <row r="262" spans="1:34" customFormat="1" ht="12" hidden="1" customHeight="1" x14ac:dyDescent="0.25">
      <c r="A262" s="593">
        <v>1</v>
      </c>
      <c r="B262" s="597"/>
      <c r="C262" s="463" t="s">
        <v>14</v>
      </c>
      <c r="D262" s="613" t="s">
        <v>77</v>
      </c>
      <c r="E262" s="462">
        <v>1997</v>
      </c>
      <c r="F262" s="351">
        <v>3</v>
      </c>
      <c r="G262" s="58">
        <v>6</v>
      </c>
      <c r="H262" s="82">
        <v>7</v>
      </c>
      <c r="I262" s="83">
        <v>13</v>
      </c>
      <c r="J262" s="58">
        <v>10</v>
      </c>
      <c r="K262" s="82">
        <v>6</v>
      </c>
      <c r="L262" s="83">
        <v>16</v>
      </c>
      <c r="M262" s="63">
        <v>20</v>
      </c>
      <c r="N262" s="64">
        <v>235</v>
      </c>
      <c r="O262" s="172"/>
      <c r="P262" s="25"/>
      <c r="Q262" s="5"/>
      <c r="R262" s="4"/>
      <c r="S262" s="4"/>
      <c r="T262" s="5"/>
      <c r="U262" s="4"/>
      <c r="V262" s="4"/>
      <c r="W262" s="6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532"/>
    </row>
    <row r="263" spans="1:34" customFormat="1" ht="12" hidden="1" customHeight="1" x14ac:dyDescent="0.25">
      <c r="A263" s="593">
        <v>1</v>
      </c>
      <c r="B263" s="597"/>
      <c r="C263" s="463" t="s">
        <v>14</v>
      </c>
      <c r="D263" s="613" t="s">
        <v>77</v>
      </c>
      <c r="E263" s="462">
        <v>1998</v>
      </c>
      <c r="F263" s="351">
        <v>4</v>
      </c>
      <c r="G263" s="58">
        <v>15</v>
      </c>
      <c r="H263" s="82">
        <v>108</v>
      </c>
      <c r="I263" s="83">
        <v>123</v>
      </c>
      <c r="J263" s="58">
        <v>7</v>
      </c>
      <c r="K263" s="82">
        <v>26</v>
      </c>
      <c r="L263" s="83">
        <v>33</v>
      </c>
      <c r="M263" s="64">
        <v>46</v>
      </c>
      <c r="N263" s="64">
        <v>222</v>
      </c>
      <c r="O263" s="172"/>
      <c r="P263" s="25"/>
      <c r="Q263" s="5"/>
      <c r="R263" s="4"/>
      <c r="S263" s="4"/>
      <c r="T263" s="5"/>
      <c r="U263" s="4"/>
      <c r="V263" s="4"/>
      <c r="W263" s="6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532"/>
    </row>
    <row r="264" spans="1:34" customFormat="1" ht="12" hidden="1" customHeight="1" x14ac:dyDescent="0.25">
      <c r="A264" s="593">
        <v>1</v>
      </c>
      <c r="B264" s="597"/>
      <c r="C264" s="463" t="s">
        <v>14</v>
      </c>
      <c r="D264" s="613" t="s">
        <v>77</v>
      </c>
      <c r="E264" s="462">
        <v>1999</v>
      </c>
      <c r="F264" s="351">
        <v>5</v>
      </c>
      <c r="G264" s="58">
        <v>9</v>
      </c>
      <c r="H264" s="82">
        <v>46</v>
      </c>
      <c r="I264" s="83">
        <v>55</v>
      </c>
      <c r="J264" s="58">
        <v>2</v>
      </c>
      <c r="K264" s="82">
        <v>81</v>
      </c>
      <c r="L264" s="83">
        <v>83</v>
      </c>
      <c r="M264" s="64">
        <v>17</v>
      </c>
      <c r="N264" s="64">
        <v>288</v>
      </c>
      <c r="O264" s="172"/>
      <c r="P264" s="25"/>
      <c r="Q264" s="5"/>
      <c r="R264" s="4"/>
      <c r="S264" s="4"/>
      <c r="T264" s="5"/>
      <c r="U264" s="4"/>
      <c r="V264" s="4"/>
      <c r="W264" s="6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532"/>
    </row>
    <row r="265" spans="1:34" customFormat="1" ht="12" hidden="1" customHeight="1" x14ac:dyDescent="0.25">
      <c r="A265" s="593">
        <v>1</v>
      </c>
      <c r="B265" s="597"/>
      <c r="C265" s="463" t="s">
        <v>14</v>
      </c>
      <c r="D265" s="613" t="s">
        <v>77</v>
      </c>
      <c r="E265" s="462">
        <v>2000</v>
      </c>
      <c r="F265" s="351">
        <v>6</v>
      </c>
      <c r="G265" s="58">
        <v>9</v>
      </c>
      <c r="H265" s="82">
        <v>47</v>
      </c>
      <c r="I265" s="83">
        <v>56</v>
      </c>
      <c r="J265" s="58">
        <v>8</v>
      </c>
      <c r="K265" s="82">
        <v>45</v>
      </c>
      <c r="L265" s="83">
        <v>53</v>
      </c>
      <c r="M265" s="64">
        <v>25</v>
      </c>
      <c r="N265" s="64">
        <v>316</v>
      </c>
      <c r="O265" s="172"/>
      <c r="P265" s="25"/>
      <c r="Q265" s="5"/>
      <c r="R265" s="4"/>
      <c r="S265" s="4"/>
      <c r="T265" s="5"/>
      <c r="U265" s="4"/>
      <c r="V265" s="4"/>
      <c r="W265" s="6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532"/>
    </row>
    <row r="266" spans="1:34" customFormat="1" ht="12" hidden="1" customHeight="1" x14ac:dyDescent="0.25">
      <c r="A266" s="593">
        <v>1</v>
      </c>
      <c r="B266" s="597"/>
      <c r="C266" s="463" t="s">
        <v>14</v>
      </c>
      <c r="D266" s="613" t="s">
        <v>77</v>
      </c>
      <c r="E266" s="462">
        <v>2001</v>
      </c>
      <c r="F266" s="351">
        <v>7</v>
      </c>
      <c r="G266" s="58">
        <v>8</v>
      </c>
      <c r="H266" s="82">
        <v>35</v>
      </c>
      <c r="I266" s="83">
        <v>43</v>
      </c>
      <c r="J266" s="58">
        <v>3</v>
      </c>
      <c r="K266" s="82">
        <v>49</v>
      </c>
      <c r="L266" s="83">
        <v>52</v>
      </c>
      <c r="M266" s="64">
        <v>24</v>
      </c>
      <c r="N266" s="64">
        <v>344</v>
      </c>
      <c r="O266" s="172"/>
      <c r="P266" s="25"/>
      <c r="Q266" s="5"/>
      <c r="R266" s="4"/>
      <c r="S266" s="4"/>
      <c r="T266" s="5"/>
      <c r="U266" s="4"/>
      <c r="V266" s="4"/>
      <c r="W266" s="6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532"/>
    </row>
    <row r="267" spans="1:34" customFormat="1" ht="12" hidden="1" customHeight="1" x14ac:dyDescent="0.25">
      <c r="A267" s="593">
        <v>1</v>
      </c>
      <c r="B267" s="597"/>
      <c r="C267" s="463" t="s">
        <v>14</v>
      </c>
      <c r="D267" s="613" t="s">
        <v>77</v>
      </c>
      <c r="E267" s="462">
        <v>2002</v>
      </c>
      <c r="F267" s="351">
        <v>8</v>
      </c>
      <c r="G267" s="58">
        <v>9</v>
      </c>
      <c r="H267" s="82">
        <v>21</v>
      </c>
      <c r="I267" s="83">
        <v>30</v>
      </c>
      <c r="J267" s="58">
        <v>6</v>
      </c>
      <c r="K267" s="82">
        <v>18</v>
      </c>
      <c r="L267" s="83">
        <v>24</v>
      </c>
      <c r="M267" s="64">
        <v>30</v>
      </c>
      <c r="N267" s="64">
        <v>338</v>
      </c>
      <c r="O267" s="172"/>
      <c r="P267" s="25"/>
      <c r="Q267" s="5"/>
      <c r="R267" s="4"/>
      <c r="S267" s="4"/>
      <c r="T267" s="5"/>
      <c r="U267" s="4"/>
      <c r="V267" s="4"/>
      <c r="W267" s="6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532"/>
    </row>
    <row r="268" spans="1:34" customFormat="1" ht="12" hidden="1" customHeight="1" x14ac:dyDescent="0.25">
      <c r="A268" s="593">
        <v>1</v>
      </c>
      <c r="B268" s="597"/>
      <c r="C268" s="463" t="s">
        <v>14</v>
      </c>
      <c r="D268" s="613" t="s">
        <v>77</v>
      </c>
      <c r="E268" s="462">
        <v>2003</v>
      </c>
      <c r="F268" s="351">
        <v>9</v>
      </c>
      <c r="G268" s="58">
        <v>12</v>
      </c>
      <c r="H268" s="82">
        <v>63</v>
      </c>
      <c r="I268" s="83">
        <v>75</v>
      </c>
      <c r="J268" s="58">
        <v>11</v>
      </c>
      <c r="K268" s="82">
        <v>34</v>
      </c>
      <c r="L268" s="83">
        <v>45</v>
      </c>
      <c r="M268" s="63">
        <v>27</v>
      </c>
      <c r="N268" s="64">
        <v>356</v>
      </c>
      <c r="O268" s="172"/>
      <c r="P268" s="25"/>
      <c r="Q268" s="5"/>
      <c r="R268" s="4"/>
      <c r="S268" s="4"/>
      <c r="T268" s="5"/>
      <c r="U268" s="4"/>
      <c r="V268" s="4"/>
      <c r="W268" s="6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532"/>
    </row>
    <row r="269" spans="1:34" customFormat="1" ht="12" hidden="1" customHeight="1" x14ac:dyDescent="0.25">
      <c r="A269" s="593">
        <v>1</v>
      </c>
      <c r="B269" s="597"/>
      <c r="C269" s="463" t="s">
        <v>14</v>
      </c>
      <c r="D269" s="613" t="s">
        <v>77</v>
      </c>
      <c r="E269" s="462">
        <v>2004</v>
      </c>
      <c r="F269" s="351">
        <v>10</v>
      </c>
      <c r="G269" s="58">
        <v>9</v>
      </c>
      <c r="H269" s="82">
        <v>69</v>
      </c>
      <c r="I269" s="83">
        <v>78</v>
      </c>
      <c r="J269" s="58">
        <v>10</v>
      </c>
      <c r="K269" s="82">
        <v>60</v>
      </c>
      <c r="L269" s="83">
        <v>70</v>
      </c>
      <c r="M269" s="63">
        <v>34</v>
      </c>
      <c r="N269" s="64">
        <v>392</v>
      </c>
      <c r="O269" s="172"/>
      <c r="P269" s="25"/>
      <c r="Q269" s="5"/>
      <c r="R269" s="4"/>
      <c r="S269" s="4"/>
      <c r="T269" s="5"/>
      <c r="U269" s="4"/>
      <c r="V269" s="4"/>
      <c r="W269" s="6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532"/>
    </row>
    <row r="270" spans="1:34" customFormat="1" ht="12" hidden="1" customHeight="1" x14ac:dyDescent="0.25">
      <c r="A270" s="593">
        <v>1</v>
      </c>
      <c r="B270" s="593"/>
      <c r="C270" s="463" t="s">
        <v>14</v>
      </c>
      <c r="D270" s="632"/>
      <c r="E270" s="461">
        <v>2006</v>
      </c>
      <c r="F270" s="351">
        <v>11</v>
      </c>
      <c r="G270" s="58">
        <v>7</v>
      </c>
      <c r="H270" s="82">
        <v>62</v>
      </c>
      <c r="I270" s="83">
        <v>69</v>
      </c>
      <c r="J270" s="58">
        <v>11</v>
      </c>
      <c r="K270" s="82">
        <v>50</v>
      </c>
      <c r="L270" s="83">
        <v>61</v>
      </c>
      <c r="M270" s="63">
        <v>21</v>
      </c>
      <c r="N270" s="64">
        <v>472</v>
      </c>
      <c r="O270" s="172"/>
      <c r="P270" s="25"/>
      <c r="Q270" s="4"/>
      <c r="R270" s="4"/>
      <c r="S270" s="4"/>
      <c r="T270" s="4"/>
      <c r="U270" s="4"/>
      <c r="V270" s="4"/>
      <c r="W270" s="4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532"/>
    </row>
    <row r="271" spans="1:34" customFormat="1" ht="11.25" hidden="1" customHeight="1" x14ac:dyDescent="0.25">
      <c r="A271" s="593">
        <v>1</v>
      </c>
      <c r="B271" s="593"/>
      <c r="C271" s="462"/>
      <c r="D271" s="613" t="s">
        <v>77</v>
      </c>
      <c r="E271" s="461">
        <v>2007</v>
      </c>
      <c r="F271" s="351">
        <v>12</v>
      </c>
      <c r="G271" s="58">
        <v>17</v>
      </c>
      <c r="H271" s="82">
        <v>91</v>
      </c>
      <c r="I271" s="83">
        <v>108</v>
      </c>
      <c r="J271" s="58">
        <v>7</v>
      </c>
      <c r="K271" s="82">
        <v>88</v>
      </c>
      <c r="L271" s="83">
        <v>95</v>
      </c>
      <c r="M271" s="63">
        <v>38</v>
      </c>
      <c r="N271" s="64">
        <v>529</v>
      </c>
      <c r="O271" s="172"/>
      <c r="P271" s="25"/>
      <c r="Q271" s="5"/>
      <c r="R271" s="4"/>
      <c r="S271" s="4"/>
      <c r="T271" s="5"/>
      <c r="U271" s="4"/>
      <c r="V271" s="4"/>
      <c r="W271" s="6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532"/>
    </row>
    <row r="272" spans="1:34" customFormat="1" ht="12" hidden="1" customHeight="1" x14ac:dyDescent="0.25">
      <c r="A272" s="593">
        <v>1</v>
      </c>
      <c r="B272" s="593"/>
      <c r="C272" s="463" t="s">
        <v>14</v>
      </c>
      <c r="D272" s="613" t="s">
        <v>77</v>
      </c>
      <c r="E272" s="461">
        <v>2008</v>
      </c>
      <c r="F272" s="351">
        <v>13</v>
      </c>
      <c r="G272" s="58">
        <v>5</v>
      </c>
      <c r="H272" s="82">
        <v>71</v>
      </c>
      <c r="I272" s="83">
        <v>76</v>
      </c>
      <c r="J272" s="58">
        <v>12</v>
      </c>
      <c r="K272" s="82">
        <v>76</v>
      </c>
      <c r="L272" s="83">
        <v>88</v>
      </c>
      <c r="M272" s="63">
        <v>23</v>
      </c>
      <c r="N272" s="64">
        <v>594</v>
      </c>
      <c r="O272" s="172"/>
      <c r="P272" s="25"/>
      <c r="Q272" s="5"/>
      <c r="R272" s="4"/>
      <c r="S272" s="4"/>
      <c r="T272" s="5"/>
      <c r="U272" s="4"/>
      <c r="V272" s="4"/>
      <c r="W272" s="6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532"/>
    </row>
    <row r="273" spans="1:34" customFormat="1" ht="12" hidden="1" customHeight="1" thickBot="1" x14ac:dyDescent="0.3">
      <c r="A273" s="593">
        <v>1</v>
      </c>
      <c r="B273" s="593"/>
      <c r="C273" s="462"/>
      <c r="D273" s="632"/>
      <c r="E273" s="461">
        <v>2009</v>
      </c>
      <c r="F273" s="353">
        <v>14</v>
      </c>
      <c r="G273" s="58">
        <v>5</v>
      </c>
      <c r="H273" s="82">
        <v>75</v>
      </c>
      <c r="I273" s="83">
        <v>80</v>
      </c>
      <c r="J273" s="58">
        <v>8</v>
      </c>
      <c r="K273" s="77">
        <v>52</v>
      </c>
      <c r="L273" s="83">
        <v>60</v>
      </c>
      <c r="M273" s="63">
        <v>26</v>
      </c>
      <c r="N273" s="64">
        <v>628</v>
      </c>
      <c r="O273" s="172"/>
      <c r="P273" s="25"/>
      <c r="Q273" s="5"/>
      <c r="R273" s="4"/>
      <c r="S273" s="4"/>
      <c r="T273" s="5"/>
      <c r="U273" s="4"/>
      <c r="V273" s="4"/>
      <c r="W273" s="6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532"/>
    </row>
    <row r="274" spans="1:34" customFormat="1" ht="12" customHeight="1" x14ac:dyDescent="0.25">
      <c r="A274" s="593">
        <v>1</v>
      </c>
      <c r="B274" s="593"/>
      <c r="C274" s="463" t="s">
        <v>14</v>
      </c>
      <c r="D274" s="613" t="s">
        <v>77</v>
      </c>
      <c r="E274" s="462">
        <v>2010</v>
      </c>
      <c r="F274" s="351">
        <v>0</v>
      </c>
      <c r="G274" s="409">
        <v>13</v>
      </c>
      <c r="H274" s="410">
        <v>107</v>
      </c>
      <c r="I274" s="411">
        <f>SUM(H274,G274)</f>
        <v>120</v>
      </c>
      <c r="J274" s="409">
        <v>2</v>
      </c>
      <c r="K274" s="412">
        <v>75</v>
      </c>
      <c r="L274" s="411">
        <f>SUM(K274,J274)</f>
        <v>77</v>
      </c>
      <c r="M274" s="65">
        <v>49</v>
      </c>
      <c r="N274" s="65">
        <v>656</v>
      </c>
      <c r="O274" s="172"/>
      <c r="P274" s="25"/>
      <c r="Q274" s="5"/>
      <c r="R274" s="4"/>
      <c r="S274" s="4"/>
      <c r="T274" s="5"/>
      <c r="U274" s="4"/>
      <c r="V274" s="4"/>
      <c r="W274" s="6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535"/>
    </row>
    <row r="275" spans="1:34" s="269" customFormat="1" ht="12" customHeight="1" x14ac:dyDescent="0.2">
      <c r="A275" s="593"/>
      <c r="B275" s="593"/>
      <c r="C275" s="625"/>
      <c r="D275" s="624"/>
      <c r="E275" s="462">
        <v>2011</v>
      </c>
      <c r="F275" s="351"/>
      <c r="G275" s="409">
        <v>6</v>
      </c>
      <c r="H275" s="410">
        <v>86</v>
      </c>
      <c r="I275" s="411">
        <f>SUM(H275,G275)</f>
        <v>92</v>
      </c>
      <c r="J275" s="409">
        <v>15</v>
      </c>
      <c r="K275" s="412">
        <v>100</v>
      </c>
      <c r="L275" s="411">
        <f>SUM(K275,J275)</f>
        <v>115</v>
      </c>
      <c r="M275" s="65">
        <v>51</v>
      </c>
      <c r="N275" s="65">
        <v>720</v>
      </c>
      <c r="O275" s="531"/>
      <c r="P275" s="266"/>
      <c r="Q275" s="267"/>
      <c r="R275" s="268"/>
      <c r="S275" s="268"/>
      <c r="T275" s="267"/>
      <c r="U275" s="268"/>
      <c r="V275" s="268"/>
      <c r="W275" s="271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35">
        <f>N274+L275-M275</f>
        <v>720</v>
      </c>
    </row>
    <row r="276" spans="1:34" s="269" customFormat="1" ht="12" customHeight="1" x14ac:dyDescent="0.2">
      <c r="A276" s="593"/>
      <c r="B276" s="593"/>
      <c r="C276" s="463"/>
      <c r="D276" s="613"/>
      <c r="E276" s="462" t="s">
        <v>381</v>
      </c>
      <c r="F276" s="351"/>
      <c r="G276" s="342">
        <v>9</v>
      </c>
      <c r="H276" s="343">
        <v>75</v>
      </c>
      <c r="I276" s="344">
        <v>84</v>
      </c>
      <c r="J276" s="345">
        <v>9</v>
      </c>
      <c r="K276" s="343">
        <v>53</v>
      </c>
      <c r="L276" s="344">
        <v>62</v>
      </c>
      <c r="M276" s="346">
        <v>49</v>
      </c>
      <c r="N276" s="346">
        <v>733</v>
      </c>
      <c r="O276" s="531"/>
      <c r="P276" s="266"/>
      <c r="Q276" s="267"/>
      <c r="R276" s="268"/>
      <c r="S276" s="268"/>
      <c r="T276" s="267"/>
      <c r="U276" s="268"/>
      <c r="V276" s="268"/>
      <c r="W276" s="271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35">
        <f>N275+L276-M276</f>
        <v>733</v>
      </c>
    </row>
    <row r="277" spans="1:34" s="269" customFormat="1" ht="12" customHeight="1" x14ac:dyDescent="0.2">
      <c r="A277" s="593"/>
      <c r="B277" s="593"/>
      <c r="C277" s="463"/>
      <c r="D277" s="613"/>
      <c r="E277" s="462">
        <v>2013</v>
      </c>
      <c r="F277" s="351"/>
      <c r="G277" s="343">
        <v>7</v>
      </c>
      <c r="H277" s="343">
        <v>62</v>
      </c>
      <c r="I277" s="344">
        <v>69</v>
      </c>
      <c r="J277" s="345">
        <v>9</v>
      </c>
      <c r="K277" s="343">
        <v>72</v>
      </c>
      <c r="L277" s="344">
        <v>81</v>
      </c>
      <c r="M277" s="346">
        <v>79</v>
      </c>
      <c r="N277" s="346">
        <v>737</v>
      </c>
      <c r="O277" s="172" t="s">
        <v>5</v>
      </c>
      <c r="P277" s="266"/>
      <c r="Q277" s="267"/>
      <c r="R277" s="268"/>
      <c r="S277" s="268"/>
      <c r="T277" s="267"/>
      <c r="U277" s="268"/>
      <c r="V277" s="268"/>
      <c r="W277" s="271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35"/>
    </row>
    <row r="278" spans="1:34" s="282" customFormat="1" ht="12" customHeight="1" x14ac:dyDescent="0.2">
      <c r="A278" s="591"/>
      <c r="B278" s="591"/>
      <c r="C278" s="463"/>
      <c r="D278" s="613"/>
      <c r="E278" s="463">
        <v>2014</v>
      </c>
      <c r="F278" s="352"/>
      <c r="G278" s="343">
        <v>20</v>
      </c>
      <c r="H278" s="343">
        <v>114</v>
      </c>
      <c r="I278" s="344">
        <v>134</v>
      </c>
      <c r="J278" s="345">
        <v>5</v>
      </c>
      <c r="K278" s="343">
        <v>55</v>
      </c>
      <c r="L278" s="344">
        <v>60</v>
      </c>
      <c r="M278" s="346">
        <v>65</v>
      </c>
      <c r="N278" s="346">
        <v>732</v>
      </c>
      <c r="O278" s="533"/>
      <c r="P278" s="272"/>
      <c r="Q278" s="273"/>
      <c r="R278" s="274"/>
      <c r="S278" s="274"/>
      <c r="T278" s="273"/>
      <c r="U278" s="274"/>
      <c r="V278" s="274"/>
      <c r="W278" s="275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534"/>
    </row>
    <row r="279" spans="1:34" customFormat="1" ht="6.75" customHeight="1" thickBot="1" x14ac:dyDescent="0.3">
      <c r="A279" s="593"/>
      <c r="B279" s="595"/>
      <c r="C279" s="463"/>
      <c r="D279" s="613"/>
      <c r="E279" s="462"/>
      <c r="F279" s="351">
        <v>1</v>
      </c>
      <c r="G279" s="58"/>
      <c r="H279" s="82"/>
      <c r="I279" s="83"/>
      <c r="J279" s="58"/>
      <c r="K279" s="82"/>
      <c r="L279" s="83"/>
      <c r="M279" s="63"/>
      <c r="N279" s="64"/>
      <c r="O279" s="172"/>
      <c r="P279" s="25"/>
      <c r="Q279" s="5"/>
      <c r="R279" s="4"/>
      <c r="S279" s="4"/>
      <c r="T279" s="5"/>
      <c r="U279" s="4"/>
      <c r="V279" s="4"/>
      <c r="W279" s="6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532"/>
    </row>
    <row r="280" spans="1:34" customFormat="1" ht="12" hidden="1" customHeight="1" x14ac:dyDescent="0.25">
      <c r="A280" s="593">
        <v>1</v>
      </c>
      <c r="B280" s="597"/>
      <c r="C280" s="463"/>
      <c r="D280" s="613" t="s">
        <v>78</v>
      </c>
      <c r="E280" s="462">
        <v>1999</v>
      </c>
      <c r="F280" s="351">
        <v>2</v>
      </c>
      <c r="G280" s="58">
        <v>271</v>
      </c>
      <c r="H280" s="82">
        <v>1</v>
      </c>
      <c r="I280" s="83">
        <v>272</v>
      </c>
      <c r="J280" s="58">
        <v>19</v>
      </c>
      <c r="K280" s="82">
        <v>0</v>
      </c>
      <c r="L280" s="83">
        <v>19</v>
      </c>
      <c r="M280" s="64">
        <v>0</v>
      </c>
      <c r="N280" s="64">
        <v>19</v>
      </c>
      <c r="O280" s="173"/>
      <c r="P280" s="32"/>
      <c r="Q280" s="12"/>
      <c r="R280" s="11"/>
      <c r="S280" s="11"/>
      <c r="T280" s="12"/>
      <c r="U280" s="11"/>
      <c r="V280" s="11"/>
      <c r="W280" s="13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532"/>
    </row>
    <row r="281" spans="1:34" customFormat="1" ht="12" hidden="1" customHeight="1" x14ac:dyDescent="0.25">
      <c r="A281" s="593">
        <v>1</v>
      </c>
      <c r="B281" s="597"/>
      <c r="C281" s="463" t="s">
        <v>54</v>
      </c>
      <c r="D281" s="613" t="s">
        <v>78</v>
      </c>
      <c r="E281" s="462">
        <v>2000</v>
      </c>
      <c r="F281" s="351">
        <v>3</v>
      </c>
      <c r="G281" s="58">
        <v>118</v>
      </c>
      <c r="H281" s="82">
        <v>5</v>
      </c>
      <c r="I281" s="83">
        <v>123</v>
      </c>
      <c r="J281" s="58">
        <v>57</v>
      </c>
      <c r="K281" s="82">
        <v>5</v>
      </c>
      <c r="L281" s="83">
        <v>62</v>
      </c>
      <c r="M281" s="64">
        <v>0</v>
      </c>
      <c r="N281" s="64">
        <v>68</v>
      </c>
      <c r="O281" s="173" t="s">
        <v>5</v>
      </c>
      <c r="P281" s="32"/>
      <c r="Q281" s="12"/>
      <c r="R281" s="11"/>
      <c r="S281" s="11"/>
      <c r="T281" s="12"/>
      <c r="U281" s="11"/>
      <c r="V281" s="11"/>
      <c r="W281" s="13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532"/>
    </row>
    <row r="282" spans="1:34" customFormat="1" ht="12" hidden="1" customHeight="1" x14ac:dyDescent="0.25">
      <c r="A282" s="593">
        <v>1</v>
      </c>
      <c r="B282" s="597"/>
      <c r="C282" s="463" t="s">
        <v>54</v>
      </c>
      <c r="D282" s="613" t="s">
        <v>78</v>
      </c>
      <c r="E282" s="462">
        <v>2001</v>
      </c>
      <c r="F282" s="351">
        <v>4</v>
      </c>
      <c r="G282" s="58">
        <v>229</v>
      </c>
      <c r="H282" s="82">
        <v>8</v>
      </c>
      <c r="I282" s="83">
        <v>237</v>
      </c>
      <c r="J282" s="58">
        <v>56</v>
      </c>
      <c r="K282" s="82">
        <v>0</v>
      </c>
      <c r="L282" s="83">
        <v>56</v>
      </c>
      <c r="M282" s="64">
        <v>0</v>
      </c>
      <c r="N282" s="63">
        <v>124</v>
      </c>
      <c r="O282" s="173"/>
      <c r="P282" s="25"/>
      <c r="Q282" s="5"/>
      <c r="R282" s="4"/>
      <c r="S282" s="4"/>
      <c r="T282" s="5"/>
      <c r="U282" s="4"/>
      <c r="V282" s="4"/>
      <c r="W282" s="6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532"/>
    </row>
    <row r="283" spans="1:34" customFormat="1" ht="12" hidden="1" customHeight="1" x14ac:dyDescent="0.25">
      <c r="A283" s="593">
        <v>1</v>
      </c>
      <c r="B283" s="597"/>
      <c r="C283" s="463" t="s">
        <v>54</v>
      </c>
      <c r="D283" s="613" t="s">
        <v>78</v>
      </c>
      <c r="E283" s="462">
        <v>2002</v>
      </c>
      <c r="F283" s="351">
        <v>5</v>
      </c>
      <c r="G283" s="58">
        <v>299</v>
      </c>
      <c r="H283" s="82">
        <v>8</v>
      </c>
      <c r="I283" s="83">
        <v>307</v>
      </c>
      <c r="J283" s="58">
        <v>128</v>
      </c>
      <c r="K283" s="410">
        <v>0</v>
      </c>
      <c r="L283" s="83">
        <v>128</v>
      </c>
      <c r="M283" s="63">
        <v>0</v>
      </c>
      <c r="N283" s="63">
        <v>252</v>
      </c>
      <c r="O283" s="173" t="s">
        <v>5</v>
      </c>
      <c r="P283" s="25"/>
      <c r="Q283" s="5"/>
      <c r="R283" s="4"/>
      <c r="S283" s="4"/>
      <c r="T283" s="5"/>
      <c r="U283" s="4"/>
      <c r="V283" s="4"/>
      <c r="W283" s="6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532"/>
    </row>
    <row r="284" spans="1:34" customFormat="1" ht="12" hidden="1" customHeight="1" x14ac:dyDescent="0.25">
      <c r="A284" s="593">
        <v>1</v>
      </c>
      <c r="B284" s="597"/>
      <c r="C284" s="463" t="s">
        <v>54</v>
      </c>
      <c r="D284" s="613" t="s">
        <v>78</v>
      </c>
      <c r="E284" s="462">
        <v>2003</v>
      </c>
      <c r="F284" s="351">
        <v>6</v>
      </c>
      <c r="G284" s="58">
        <v>579</v>
      </c>
      <c r="H284" s="82">
        <v>37</v>
      </c>
      <c r="I284" s="83">
        <v>616</v>
      </c>
      <c r="J284" s="58">
        <v>241</v>
      </c>
      <c r="K284" s="82">
        <v>0</v>
      </c>
      <c r="L284" s="83">
        <v>241</v>
      </c>
      <c r="M284" s="63">
        <v>0</v>
      </c>
      <c r="N284" s="63">
        <v>493</v>
      </c>
      <c r="O284" s="172"/>
      <c r="P284" s="25"/>
      <c r="Q284" s="5"/>
      <c r="R284" s="4"/>
      <c r="S284" s="4"/>
      <c r="T284" s="5"/>
      <c r="U284" s="4"/>
      <c r="V284" s="4"/>
      <c r="W284" s="6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532"/>
    </row>
    <row r="285" spans="1:34" customFormat="1" ht="12" hidden="1" customHeight="1" x14ac:dyDescent="0.25">
      <c r="A285" s="593">
        <v>1</v>
      </c>
      <c r="B285" s="598"/>
      <c r="C285" s="463" t="s">
        <v>54</v>
      </c>
      <c r="D285" s="613" t="s">
        <v>78</v>
      </c>
      <c r="E285" s="462">
        <v>2004</v>
      </c>
      <c r="F285" s="351">
        <v>7</v>
      </c>
      <c r="G285" s="58">
        <v>733</v>
      </c>
      <c r="H285" s="82">
        <v>37</v>
      </c>
      <c r="I285" s="83">
        <v>770</v>
      </c>
      <c r="J285" s="58">
        <v>87</v>
      </c>
      <c r="K285" s="82">
        <v>4</v>
      </c>
      <c r="L285" s="83">
        <v>91</v>
      </c>
      <c r="M285" s="63">
        <v>0</v>
      </c>
      <c r="N285" s="63">
        <v>551</v>
      </c>
      <c r="O285" s="173" t="s">
        <v>5</v>
      </c>
      <c r="P285" s="32"/>
      <c r="Q285" s="12"/>
      <c r="R285" s="11"/>
      <c r="S285" s="11"/>
      <c r="T285" s="12"/>
      <c r="U285" s="11"/>
      <c r="V285" s="11"/>
      <c r="W285" s="13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532"/>
    </row>
    <row r="286" spans="1:34" customFormat="1" ht="12" hidden="1" customHeight="1" x14ac:dyDescent="0.25">
      <c r="A286" s="593">
        <v>1</v>
      </c>
      <c r="B286" s="591"/>
      <c r="C286" s="463" t="s">
        <v>54</v>
      </c>
      <c r="D286" s="632"/>
      <c r="E286" s="461">
        <v>2006</v>
      </c>
      <c r="F286" s="351">
        <v>8</v>
      </c>
      <c r="G286" s="58">
        <v>870</v>
      </c>
      <c r="H286" s="82">
        <v>64</v>
      </c>
      <c r="I286" s="83">
        <v>934</v>
      </c>
      <c r="J286" s="58">
        <v>207</v>
      </c>
      <c r="K286" s="82">
        <v>2</v>
      </c>
      <c r="L286" s="83">
        <v>209</v>
      </c>
      <c r="M286" s="63">
        <v>31</v>
      </c>
      <c r="N286" s="63">
        <f>833+95</f>
        <v>928</v>
      </c>
      <c r="O286" s="173" t="s">
        <v>5</v>
      </c>
      <c r="P286" s="32"/>
      <c r="Q286" s="11"/>
      <c r="R286" s="11"/>
      <c r="S286" s="11"/>
      <c r="T286" s="11"/>
      <c r="U286" s="11"/>
      <c r="V286" s="11"/>
      <c r="W286" s="11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532"/>
    </row>
    <row r="287" spans="1:34" customFormat="1" ht="12" hidden="1" customHeight="1" x14ac:dyDescent="0.25">
      <c r="A287" s="593">
        <v>1</v>
      </c>
      <c r="B287" s="591"/>
      <c r="C287" s="462"/>
      <c r="D287" s="613" t="s">
        <v>78</v>
      </c>
      <c r="E287" s="461">
        <v>2007</v>
      </c>
      <c r="F287" s="351">
        <v>9</v>
      </c>
      <c r="G287" s="58">
        <v>811</v>
      </c>
      <c r="H287" s="82">
        <v>66</v>
      </c>
      <c r="I287" s="83">
        <v>877</v>
      </c>
      <c r="J287" s="58">
        <v>539</v>
      </c>
      <c r="K287" s="82">
        <v>57</v>
      </c>
      <c r="L287" s="83">
        <v>596</v>
      </c>
      <c r="M287" s="63">
        <v>49</v>
      </c>
      <c r="N287" s="63">
        <v>1475</v>
      </c>
      <c r="O287" s="173"/>
      <c r="P287" s="32"/>
      <c r="Q287" s="12"/>
      <c r="R287" s="11"/>
      <c r="S287" s="11"/>
      <c r="T287" s="12"/>
      <c r="U287" s="11"/>
      <c r="V287" s="11"/>
      <c r="W287" s="13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532"/>
    </row>
    <row r="288" spans="1:34" customFormat="1" ht="12" hidden="1" customHeight="1" x14ac:dyDescent="0.25">
      <c r="A288" s="593">
        <v>1</v>
      </c>
      <c r="B288" s="591"/>
      <c r="C288" s="463" t="s">
        <v>54</v>
      </c>
      <c r="D288" s="613" t="s">
        <v>78</v>
      </c>
      <c r="E288" s="461">
        <v>2008</v>
      </c>
      <c r="F288" s="351">
        <v>10</v>
      </c>
      <c r="G288" s="58">
        <v>836</v>
      </c>
      <c r="H288" s="82">
        <v>109</v>
      </c>
      <c r="I288" s="83">
        <v>945</v>
      </c>
      <c r="J288" s="58">
        <v>480</v>
      </c>
      <c r="K288" s="82">
        <v>9</v>
      </c>
      <c r="L288" s="83">
        <v>489</v>
      </c>
      <c r="M288" s="63">
        <v>66</v>
      </c>
      <c r="N288" s="63">
        <v>1896</v>
      </c>
      <c r="O288" s="173" t="s">
        <v>5</v>
      </c>
      <c r="P288" s="32"/>
      <c r="Q288" s="12"/>
      <c r="R288" s="11"/>
      <c r="S288" s="11"/>
      <c r="T288" s="12"/>
      <c r="U288" s="11"/>
      <c r="V288" s="11"/>
      <c r="W288" s="13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532"/>
    </row>
    <row r="289" spans="1:37" customFormat="1" ht="12" hidden="1" customHeight="1" thickBot="1" x14ac:dyDescent="0.3">
      <c r="A289" s="593">
        <v>1</v>
      </c>
      <c r="B289" s="591"/>
      <c r="C289" s="462"/>
      <c r="D289" s="632"/>
      <c r="E289" s="461">
        <v>2009</v>
      </c>
      <c r="F289" s="353">
        <v>11</v>
      </c>
      <c r="G289" s="58">
        <v>950</v>
      </c>
      <c r="H289" s="82">
        <v>109</v>
      </c>
      <c r="I289" s="83">
        <v>1059</v>
      </c>
      <c r="J289" s="58">
        <v>954</v>
      </c>
      <c r="K289" s="77">
        <v>42</v>
      </c>
      <c r="L289" s="83">
        <v>996</v>
      </c>
      <c r="M289" s="63">
        <v>130</v>
      </c>
      <c r="N289" s="63">
        <v>2190</v>
      </c>
      <c r="O289" s="173" t="s">
        <v>5</v>
      </c>
      <c r="P289" s="32"/>
      <c r="Q289" s="12"/>
      <c r="R289" s="11"/>
      <c r="S289" s="11"/>
      <c r="T289" s="12"/>
      <c r="U289" s="11"/>
      <c r="V289" s="11"/>
      <c r="W289" s="13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535"/>
    </row>
    <row r="290" spans="1:37" customFormat="1" ht="12" customHeight="1" x14ac:dyDescent="0.25">
      <c r="A290" s="593">
        <v>1</v>
      </c>
      <c r="B290" s="591"/>
      <c r="C290" s="463" t="s">
        <v>54</v>
      </c>
      <c r="D290" s="613" t="s">
        <v>78</v>
      </c>
      <c r="E290" s="462">
        <v>2010</v>
      </c>
      <c r="F290" s="351">
        <v>-1</v>
      </c>
      <c r="G290" s="409">
        <v>1090</v>
      </c>
      <c r="H290" s="410">
        <v>116</v>
      </c>
      <c r="I290" s="411">
        <f>SUM(H290,G290)</f>
        <v>1206</v>
      </c>
      <c r="J290" s="409">
        <v>655</v>
      </c>
      <c r="K290" s="412">
        <v>11</v>
      </c>
      <c r="L290" s="411">
        <f>SUM(K290,J290)</f>
        <v>666</v>
      </c>
      <c r="M290" s="65">
        <v>11</v>
      </c>
      <c r="N290" s="408">
        <v>2550</v>
      </c>
      <c r="O290" s="172" t="s">
        <v>5</v>
      </c>
      <c r="P290" s="32"/>
      <c r="Q290" s="12"/>
      <c r="R290" s="11"/>
      <c r="S290" s="11"/>
      <c r="T290" s="12"/>
      <c r="U290" s="11"/>
      <c r="V290" s="11"/>
      <c r="W290" s="13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535"/>
    </row>
    <row r="291" spans="1:37" s="269" customFormat="1" ht="12" customHeight="1" x14ac:dyDescent="0.2">
      <c r="A291" s="593"/>
      <c r="B291" s="591"/>
      <c r="C291" s="463"/>
      <c r="D291" s="613"/>
      <c r="E291" s="462">
        <v>2011</v>
      </c>
      <c r="F291" s="351"/>
      <c r="G291" s="409">
        <v>1193</v>
      </c>
      <c r="H291" s="410">
        <v>62</v>
      </c>
      <c r="I291" s="411">
        <f>SUM(H291,G291)</f>
        <v>1255</v>
      </c>
      <c r="J291" s="409">
        <v>235</v>
      </c>
      <c r="K291" s="412">
        <v>5</v>
      </c>
      <c r="L291" s="411">
        <f>SUM(K291,J291)</f>
        <v>240</v>
      </c>
      <c r="M291" s="408">
        <v>183</v>
      </c>
      <c r="N291" s="408">
        <v>3290</v>
      </c>
      <c r="O291" s="172" t="s">
        <v>5</v>
      </c>
      <c r="P291" s="272"/>
      <c r="Q291" s="273"/>
      <c r="R291" s="274"/>
      <c r="S291" s="274"/>
      <c r="T291" s="273"/>
      <c r="U291" s="274"/>
      <c r="V291" s="274"/>
      <c r="W291" s="275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535">
        <v>3290</v>
      </c>
      <c r="AJ291" s="288"/>
      <c r="AK291" s="288"/>
    </row>
    <row r="292" spans="1:37" s="269" customFormat="1" ht="12" customHeight="1" x14ac:dyDescent="0.2">
      <c r="A292" s="593"/>
      <c r="B292" s="591"/>
      <c r="C292" s="463"/>
      <c r="D292" s="613"/>
      <c r="E292" s="462" t="s">
        <v>381</v>
      </c>
      <c r="F292" s="351"/>
      <c r="G292" s="342">
        <v>1460</v>
      </c>
      <c r="H292" s="343">
        <v>123</v>
      </c>
      <c r="I292" s="344">
        <v>1583</v>
      </c>
      <c r="J292" s="345">
        <v>316</v>
      </c>
      <c r="K292" s="343">
        <v>20</v>
      </c>
      <c r="L292" s="344">
        <v>336</v>
      </c>
      <c r="M292" s="346">
        <v>161</v>
      </c>
      <c r="N292" s="346">
        <v>3465</v>
      </c>
      <c r="O292" s="531"/>
      <c r="P292" s="272"/>
      <c r="Q292" s="273"/>
      <c r="R292" s="274"/>
      <c r="S292" s="274"/>
      <c r="T292" s="273"/>
      <c r="U292" s="274"/>
      <c r="V292" s="274"/>
      <c r="W292" s="275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535">
        <f>N291+L292-M292</f>
        <v>3465</v>
      </c>
      <c r="AJ292" s="288"/>
      <c r="AK292" s="288"/>
    </row>
    <row r="293" spans="1:37" s="269" customFormat="1" ht="12" customHeight="1" x14ac:dyDescent="0.2">
      <c r="A293" s="593"/>
      <c r="B293" s="591"/>
      <c r="C293" s="463"/>
      <c r="D293" s="613"/>
      <c r="E293" s="462">
        <v>2013</v>
      </c>
      <c r="F293" s="351"/>
      <c r="G293" s="343">
        <v>1400</v>
      </c>
      <c r="H293" s="343">
        <v>110</v>
      </c>
      <c r="I293" s="344">
        <v>1510</v>
      </c>
      <c r="J293" s="345">
        <v>250</v>
      </c>
      <c r="K293" s="343">
        <v>46</v>
      </c>
      <c r="L293" s="344">
        <v>296</v>
      </c>
      <c r="M293" s="346">
        <v>274</v>
      </c>
      <c r="N293" s="346">
        <v>3487</v>
      </c>
      <c r="O293" s="531"/>
      <c r="P293" s="272"/>
      <c r="Q293" s="273"/>
      <c r="R293" s="274"/>
      <c r="S293" s="274"/>
      <c r="T293" s="273"/>
      <c r="U293" s="274"/>
      <c r="V293" s="274"/>
      <c r="W293" s="275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535"/>
      <c r="AJ293" s="288"/>
      <c r="AK293" s="288"/>
    </row>
    <row r="294" spans="1:37" s="269" customFormat="1" ht="12" customHeight="1" x14ac:dyDescent="0.2">
      <c r="A294" s="593"/>
      <c r="B294" s="591"/>
      <c r="C294" s="463"/>
      <c r="D294" s="613"/>
      <c r="E294" s="462">
        <v>2014</v>
      </c>
      <c r="F294" s="351"/>
      <c r="G294" s="343">
        <v>1936</v>
      </c>
      <c r="H294" s="343">
        <v>90</v>
      </c>
      <c r="I294" s="344">
        <v>2026</v>
      </c>
      <c r="J294" s="345">
        <v>882</v>
      </c>
      <c r="K294" s="343">
        <v>114</v>
      </c>
      <c r="L294" s="344">
        <v>996</v>
      </c>
      <c r="M294" s="346">
        <v>463</v>
      </c>
      <c r="N294" s="346">
        <v>4020</v>
      </c>
      <c r="O294" s="531"/>
      <c r="P294" s="272"/>
      <c r="Q294" s="273"/>
      <c r="R294" s="274"/>
      <c r="S294" s="274"/>
      <c r="T294" s="273"/>
      <c r="U294" s="274"/>
      <c r="V294" s="274"/>
      <c r="W294" s="275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535"/>
      <c r="AJ294" s="288"/>
      <c r="AK294" s="288"/>
    </row>
    <row r="295" spans="1:37" s="183" customFormat="1" ht="6.75" customHeight="1" x14ac:dyDescent="0.25">
      <c r="A295" s="593"/>
      <c r="B295" s="591"/>
      <c r="C295" s="463"/>
      <c r="D295" s="613"/>
      <c r="E295" s="462"/>
      <c r="F295" s="555">
        <v>0</v>
      </c>
      <c r="G295" s="58"/>
      <c r="H295" s="82"/>
      <c r="I295" s="83"/>
      <c r="J295" s="58"/>
      <c r="K295" s="82"/>
      <c r="L295" s="83"/>
      <c r="M295" s="63"/>
      <c r="N295" s="63"/>
      <c r="O295" s="173"/>
      <c r="P295" s="32"/>
      <c r="Q295" s="12"/>
      <c r="R295" s="11"/>
      <c r="S295" s="11"/>
      <c r="T295" s="12"/>
      <c r="U295" s="11"/>
      <c r="V295" s="11"/>
      <c r="W295" s="13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532"/>
    </row>
    <row r="296" spans="1:37" s="183" customFormat="1" ht="12" hidden="1" customHeight="1" x14ac:dyDescent="0.25">
      <c r="A296" s="593">
        <v>1</v>
      </c>
      <c r="B296" s="593"/>
      <c r="C296" s="463"/>
      <c r="D296" s="613" t="s">
        <v>79</v>
      </c>
      <c r="E296" s="462">
        <v>1995</v>
      </c>
      <c r="F296" s="555">
        <v>1</v>
      </c>
      <c r="G296" s="58">
        <v>1</v>
      </c>
      <c r="H296" s="82">
        <v>0</v>
      </c>
      <c r="I296" s="83">
        <v>1</v>
      </c>
      <c r="J296" s="58">
        <v>0</v>
      </c>
      <c r="K296" s="82">
        <v>0</v>
      </c>
      <c r="L296" s="83">
        <v>0</v>
      </c>
      <c r="M296" s="63">
        <v>0</v>
      </c>
      <c r="N296" s="64">
        <v>0</v>
      </c>
      <c r="O296" s="172"/>
      <c r="P296" s="29"/>
      <c r="Q296" s="5"/>
      <c r="R296" s="4"/>
      <c r="S296" s="4"/>
      <c r="T296" s="5"/>
      <c r="U296" s="4"/>
      <c r="V296" s="4"/>
      <c r="W296" s="6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532"/>
    </row>
    <row r="297" spans="1:37" s="183" customFormat="1" ht="12" hidden="1" customHeight="1" x14ac:dyDescent="0.25">
      <c r="A297" s="593">
        <v>1</v>
      </c>
      <c r="B297" s="593"/>
      <c r="C297" s="463" t="s">
        <v>15</v>
      </c>
      <c r="D297" s="613" t="s">
        <v>79</v>
      </c>
      <c r="E297" s="462">
        <v>1996</v>
      </c>
      <c r="F297" s="555">
        <v>2</v>
      </c>
      <c r="G297" s="58">
        <v>7</v>
      </c>
      <c r="H297" s="82">
        <v>285</v>
      </c>
      <c r="I297" s="83">
        <v>292</v>
      </c>
      <c r="J297" s="58">
        <v>0</v>
      </c>
      <c r="K297" s="82">
        <v>0</v>
      </c>
      <c r="L297" s="83">
        <v>0</v>
      </c>
      <c r="M297" s="63">
        <v>0</v>
      </c>
      <c r="N297" s="64">
        <v>0</v>
      </c>
      <c r="O297" s="172"/>
      <c r="P297" s="29"/>
      <c r="Q297" s="5"/>
      <c r="R297" s="4"/>
      <c r="S297" s="4"/>
      <c r="T297" s="5"/>
      <c r="U297" s="4"/>
      <c r="V297" s="4"/>
      <c r="W297" s="6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532"/>
    </row>
    <row r="298" spans="1:37" s="183" customFormat="1" ht="12" hidden="1" customHeight="1" x14ac:dyDescent="0.25">
      <c r="A298" s="593">
        <v>1</v>
      </c>
      <c r="B298" s="593"/>
      <c r="C298" s="463" t="s">
        <v>15</v>
      </c>
      <c r="D298" s="613" t="s">
        <v>79</v>
      </c>
      <c r="E298" s="462">
        <v>1997</v>
      </c>
      <c r="F298" s="555">
        <v>3</v>
      </c>
      <c r="G298" s="58">
        <v>5</v>
      </c>
      <c r="H298" s="82">
        <v>26</v>
      </c>
      <c r="I298" s="83">
        <v>31</v>
      </c>
      <c r="J298" s="58">
        <v>3</v>
      </c>
      <c r="K298" s="82">
        <v>156</v>
      </c>
      <c r="L298" s="83">
        <v>159</v>
      </c>
      <c r="M298" s="63">
        <v>2</v>
      </c>
      <c r="N298" s="64">
        <v>157</v>
      </c>
      <c r="O298" s="172"/>
      <c r="P298" s="29"/>
      <c r="Q298" s="5"/>
      <c r="R298" s="4"/>
      <c r="S298" s="4"/>
      <c r="T298" s="5"/>
      <c r="U298" s="4"/>
      <c r="V298" s="4"/>
      <c r="W298" s="6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532"/>
    </row>
    <row r="299" spans="1:37" s="183" customFormat="1" ht="12" hidden="1" customHeight="1" x14ac:dyDescent="0.25">
      <c r="A299" s="593">
        <v>1</v>
      </c>
      <c r="B299" s="593"/>
      <c r="C299" s="463" t="s">
        <v>15</v>
      </c>
      <c r="D299" s="613" t="s">
        <v>79</v>
      </c>
      <c r="E299" s="462">
        <v>1998</v>
      </c>
      <c r="F299" s="555">
        <v>4</v>
      </c>
      <c r="G299" s="58">
        <v>0</v>
      </c>
      <c r="H299" s="82">
        <v>95</v>
      </c>
      <c r="I299" s="83">
        <v>95</v>
      </c>
      <c r="J299" s="58">
        <v>2</v>
      </c>
      <c r="K299" s="82">
        <v>48</v>
      </c>
      <c r="L299" s="83">
        <v>50</v>
      </c>
      <c r="M299" s="64">
        <v>1</v>
      </c>
      <c r="N299" s="64">
        <v>206</v>
      </c>
      <c r="O299" s="172"/>
      <c r="P299" s="29"/>
      <c r="Q299" s="5"/>
      <c r="R299" s="4"/>
      <c r="S299" s="4"/>
      <c r="T299" s="5"/>
      <c r="U299" s="4"/>
      <c r="V299" s="4"/>
      <c r="W299" s="6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532"/>
    </row>
    <row r="300" spans="1:37" s="183" customFormat="1" ht="12" hidden="1" customHeight="1" x14ac:dyDescent="0.25">
      <c r="A300" s="593">
        <v>1</v>
      </c>
      <c r="B300" s="593"/>
      <c r="C300" s="463" t="s">
        <v>15</v>
      </c>
      <c r="D300" s="613" t="s">
        <v>79</v>
      </c>
      <c r="E300" s="462">
        <v>1999</v>
      </c>
      <c r="F300" s="555">
        <v>5</v>
      </c>
      <c r="G300" s="58">
        <v>6</v>
      </c>
      <c r="H300" s="82">
        <v>48</v>
      </c>
      <c r="I300" s="83">
        <v>54</v>
      </c>
      <c r="J300" s="58">
        <v>2</v>
      </c>
      <c r="K300" s="82">
        <v>50</v>
      </c>
      <c r="L300" s="83">
        <v>52</v>
      </c>
      <c r="M300" s="64">
        <v>32</v>
      </c>
      <c r="N300" s="64">
        <v>226</v>
      </c>
      <c r="O300" s="172"/>
      <c r="P300" s="29"/>
      <c r="Q300" s="5"/>
      <c r="R300" s="4"/>
      <c r="S300" s="4"/>
      <c r="T300" s="5"/>
      <c r="U300" s="4"/>
      <c r="V300" s="4"/>
      <c r="W300" s="6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532"/>
    </row>
    <row r="301" spans="1:37" s="183" customFormat="1" ht="12" hidden="1" customHeight="1" x14ac:dyDescent="0.25">
      <c r="A301" s="593">
        <v>1</v>
      </c>
      <c r="B301" s="593"/>
      <c r="C301" s="463" t="s">
        <v>15</v>
      </c>
      <c r="D301" s="613" t="s">
        <v>79</v>
      </c>
      <c r="E301" s="462">
        <v>2000</v>
      </c>
      <c r="F301" s="555">
        <v>6</v>
      </c>
      <c r="G301" s="58">
        <v>9</v>
      </c>
      <c r="H301" s="82">
        <v>72</v>
      </c>
      <c r="I301" s="83">
        <v>81</v>
      </c>
      <c r="J301" s="58">
        <v>3</v>
      </c>
      <c r="K301" s="82">
        <v>48</v>
      </c>
      <c r="L301" s="83">
        <v>51</v>
      </c>
      <c r="M301" s="64">
        <v>36</v>
      </c>
      <c r="N301" s="64">
        <v>241</v>
      </c>
      <c r="O301" s="172"/>
      <c r="P301" s="29"/>
      <c r="Q301" s="5"/>
      <c r="R301" s="4"/>
      <c r="S301" s="4"/>
      <c r="T301" s="5"/>
      <c r="U301" s="4"/>
      <c r="V301" s="4"/>
      <c r="W301" s="6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532"/>
    </row>
    <row r="302" spans="1:37" s="183" customFormat="1" ht="12" hidden="1" customHeight="1" x14ac:dyDescent="0.25">
      <c r="A302" s="593">
        <v>1</v>
      </c>
      <c r="B302" s="593"/>
      <c r="C302" s="463" t="s">
        <v>15</v>
      </c>
      <c r="D302" s="613" t="s">
        <v>79</v>
      </c>
      <c r="E302" s="462">
        <v>2001</v>
      </c>
      <c r="F302" s="555">
        <v>7</v>
      </c>
      <c r="G302" s="58">
        <v>6</v>
      </c>
      <c r="H302" s="82">
        <v>33</v>
      </c>
      <c r="I302" s="83">
        <v>39</v>
      </c>
      <c r="J302" s="58">
        <v>0</v>
      </c>
      <c r="K302" s="82">
        <v>51</v>
      </c>
      <c r="L302" s="83">
        <v>51</v>
      </c>
      <c r="M302" s="64">
        <v>33</v>
      </c>
      <c r="N302" s="64">
        <v>259</v>
      </c>
      <c r="O302" s="172"/>
      <c r="P302" s="29"/>
      <c r="Q302" s="5"/>
      <c r="R302" s="4"/>
      <c r="S302" s="4"/>
      <c r="T302" s="5"/>
      <c r="U302" s="4"/>
      <c r="V302" s="4"/>
      <c r="W302" s="6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532"/>
    </row>
    <row r="303" spans="1:37" s="183" customFormat="1" ht="12" hidden="1" customHeight="1" x14ac:dyDescent="0.25">
      <c r="A303" s="593">
        <v>1</v>
      </c>
      <c r="B303" s="593"/>
      <c r="C303" s="463" t="s">
        <v>15</v>
      </c>
      <c r="D303" s="613" t="s">
        <v>79</v>
      </c>
      <c r="E303" s="462">
        <v>2002</v>
      </c>
      <c r="F303" s="555">
        <v>8</v>
      </c>
      <c r="G303" s="58">
        <v>1</v>
      </c>
      <c r="H303" s="82">
        <v>80</v>
      </c>
      <c r="I303" s="83">
        <v>81</v>
      </c>
      <c r="J303" s="58">
        <v>5</v>
      </c>
      <c r="K303" s="82">
        <v>34</v>
      </c>
      <c r="L303" s="83">
        <v>39</v>
      </c>
      <c r="M303" s="64">
        <v>44</v>
      </c>
      <c r="N303" s="64">
        <v>254</v>
      </c>
      <c r="O303" s="172"/>
      <c r="P303" s="29"/>
      <c r="Q303" s="5"/>
      <c r="R303" s="4"/>
      <c r="S303" s="4"/>
      <c r="T303" s="5"/>
      <c r="U303" s="4"/>
      <c r="V303" s="4"/>
      <c r="W303" s="6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532"/>
    </row>
    <row r="304" spans="1:37" s="183" customFormat="1" ht="12" hidden="1" customHeight="1" x14ac:dyDescent="0.25">
      <c r="A304" s="593">
        <v>1</v>
      </c>
      <c r="B304" s="593"/>
      <c r="C304" s="463" t="s">
        <v>15</v>
      </c>
      <c r="D304" s="613" t="s">
        <v>79</v>
      </c>
      <c r="E304" s="462">
        <v>2003</v>
      </c>
      <c r="F304" s="556">
        <v>9</v>
      </c>
      <c r="G304" s="58">
        <v>4</v>
      </c>
      <c r="H304" s="82">
        <v>98</v>
      </c>
      <c r="I304" s="83">
        <v>102</v>
      </c>
      <c r="J304" s="58">
        <v>1</v>
      </c>
      <c r="K304" s="82">
        <v>48</v>
      </c>
      <c r="L304" s="83">
        <v>49</v>
      </c>
      <c r="M304" s="64">
        <v>40</v>
      </c>
      <c r="N304" s="64">
        <v>263</v>
      </c>
      <c r="O304" s="172"/>
      <c r="P304" s="29"/>
      <c r="Q304" s="5"/>
      <c r="R304" s="4"/>
      <c r="S304" s="4"/>
      <c r="T304" s="5"/>
      <c r="U304" s="4"/>
      <c r="V304" s="4"/>
      <c r="W304" s="6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532"/>
    </row>
    <row r="305" spans="1:34" s="183" customFormat="1" ht="12" hidden="1" customHeight="1" x14ac:dyDescent="0.25">
      <c r="A305" s="593">
        <v>1</v>
      </c>
      <c r="B305" s="593"/>
      <c r="C305" s="463" t="s">
        <v>15</v>
      </c>
      <c r="D305" s="613" t="s">
        <v>79</v>
      </c>
      <c r="E305" s="462">
        <v>2004</v>
      </c>
      <c r="F305" s="555">
        <v>10</v>
      </c>
      <c r="G305" s="58">
        <v>13</v>
      </c>
      <c r="H305" s="82">
        <v>89</v>
      </c>
      <c r="I305" s="83">
        <v>102</v>
      </c>
      <c r="J305" s="58">
        <v>5</v>
      </c>
      <c r="K305" s="82">
        <v>63</v>
      </c>
      <c r="L305" s="83">
        <v>68</v>
      </c>
      <c r="M305" s="63">
        <v>41</v>
      </c>
      <c r="N305" s="63">
        <v>290</v>
      </c>
      <c r="O305" s="172"/>
      <c r="P305" s="29"/>
      <c r="Q305" s="5"/>
      <c r="R305" s="4"/>
      <c r="S305" s="4"/>
      <c r="T305" s="5"/>
      <c r="U305" s="4"/>
      <c r="V305" s="4"/>
      <c r="W305" s="6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532"/>
    </row>
    <row r="306" spans="1:34" s="183" customFormat="1" ht="12" hidden="1" customHeight="1" x14ac:dyDescent="0.25">
      <c r="A306" s="593">
        <v>1</v>
      </c>
      <c r="B306" s="593"/>
      <c r="C306" s="463" t="s">
        <v>15</v>
      </c>
      <c r="D306" s="613" t="s">
        <v>79</v>
      </c>
      <c r="E306" s="461">
        <v>2006</v>
      </c>
      <c r="F306" s="556">
        <v>13</v>
      </c>
      <c r="G306" s="58">
        <v>10</v>
      </c>
      <c r="H306" s="82">
        <v>116</v>
      </c>
      <c r="I306" s="83">
        <v>126</v>
      </c>
      <c r="J306" s="58">
        <v>4</v>
      </c>
      <c r="K306" s="82">
        <v>57</v>
      </c>
      <c r="L306" s="83">
        <v>61</v>
      </c>
      <c r="M306" s="63">
        <v>38</v>
      </c>
      <c r="N306" s="63">
        <v>338</v>
      </c>
      <c r="O306" s="172"/>
      <c r="P306" s="25"/>
      <c r="Q306" s="4"/>
      <c r="R306" s="4"/>
      <c r="S306" s="4"/>
      <c r="T306" s="4"/>
      <c r="U306" s="4"/>
      <c r="V306" s="4"/>
      <c r="W306" s="4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532"/>
    </row>
    <row r="307" spans="1:34" s="183" customFormat="1" ht="12" hidden="1" customHeight="1" thickBot="1" x14ac:dyDescent="0.3">
      <c r="A307" s="593">
        <v>1</v>
      </c>
      <c r="B307" s="593"/>
      <c r="C307" s="462"/>
      <c r="D307" s="613" t="s">
        <v>79</v>
      </c>
      <c r="E307" s="461">
        <v>2007</v>
      </c>
      <c r="F307" s="427">
        <v>14</v>
      </c>
      <c r="G307" s="58">
        <v>5</v>
      </c>
      <c r="H307" s="82">
        <v>120</v>
      </c>
      <c r="I307" s="83">
        <v>125</v>
      </c>
      <c r="J307" s="58">
        <v>6</v>
      </c>
      <c r="K307" s="82">
        <v>51</v>
      </c>
      <c r="L307" s="83">
        <v>57</v>
      </c>
      <c r="M307" s="63">
        <v>70</v>
      </c>
      <c r="N307" s="63">
        <v>325</v>
      </c>
      <c r="O307" s="172"/>
      <c r="P307" s="25"/>
      <c r="Q307" s="5"/>
      <c r="R307" s="4"/>
      <c r="S307" s="4"/>
      <c r="T307" s="5"/>
      <c r="U307" s="4"/>
      <c r="V307" s="4"/>
      <c r="W307" s="6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532"/>
    </row>
    <row r="308" spans="1:34" customFormat="1" ht="0.75" hidden="1" customHeight="1" x14ac:dyDescent="0.25">
      <c r="A308" s="593">
        <v>1</v>
      </c>
      <c r="B308" s="593"/>
      <c r="C308" s="463" t="s">
        <v>15</v>
      </c>
      <c r="D308" s="613" t="s">
        <v>79</v>
      </c>
      <c r="E308" s="461">
        <v>2008</v>
      </c>
      <c r="F308" s="428">
        <v>0</v>
      </c>
      <c r="G308" s="58">
        <v>15</v>
      </c>
      <c r="H308" s="82">
        <v>100</v>
      </c>
      <c r="I308" s="83">
        <v>115</v>
      </c>
      <c r="J308" s="58">
        <v>12</v>
      </c>
      <c r="K308" s="82">
        <v>50</v>
      </c>
      <c r="L308" s="83">
        <v>62</v>
      </c>
      <c r="M308" s="63">
        <v>44</v>
      </c>
      <c r="N308" s="63">
        <v>343</v>
      </c>
      <c r="O308" s="172"/>
      <c r="P308" s="25"/>
      <c r="Q308" s="5"/>
      <c r="R308" s="4"/>
      <c r="S308" s="4"/>
      <c r="T308" s="5"/>
      <c r="U308" s="4"/>
      <c r="V308" s="4"/>
      <c r="W308" s="6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532"/>
    </row>
    <row r="309" spans="1:34" customFormat="1" ht="12" hidden="1" customHeight="1" x14ac:dyDescent="0.25">
      <c r="A309" s="593">
        <v>1</v>
      </c>
      <c r="B309" s="593"/>
      <c r="C309" s="462"/>
      <c r="D309" s="632"/>
      <c r="E309" s="461">
        <v>2009</v>
      </c>
      <c r="F309" s="428">
        <v>1</v>
      </c>
      <c r="G309" s="58">
        <v>19</v>
      </c>
      <c r="H309" s="82">
        <v>60</v>
      </c>
      <c r="I309" s="83">
        <v>79</v>
      </c>
      <c r="J309" s="58">
        <v>5</v>
      </c>
      <c r="K309" s="77">
        <v>89</v>
      </c>
      <c r="L309" s="83">
        <v>94</v>
      </c>
      <c r="M309" s="63">
        <v>48</v>
      </c>
      <c r="N309" s="63">
        <v>389</v>
      </c>
      <c r="O309" s="172"/>
      <c r="P309" s="25"/>
      <c r="Q309" s="5"/>
      <c r="R309" s="4"/>
      <c r="S309" s="4"/>
      <c r="T309" s="5"/>
      <c r="U309" s="4"/>
      <c r="V309" s="4"/>
      <c r="W309" s="6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532"/>
    </row>
    <row r="310" spans="1:34" customFormat="1" ht="12" customHeight="1" thickBot="1" x14ac:dyDescent="0.3">
      <c r="A310" s="593">
        <v>1</v>
      </c>
      <c r="B310" s="593"/>
      <c r="C310" s="463" t="s">
        <v>15</v>
      </c>
      <c r="D310" s="613" t="s">
        <v>79</v>
      </c>
      <c r="E310" s="462">
        <v>2010</v>
      </c>
      <c r="F310" s="429"/>
      <c r="G310" s="409">
        <v>17</v>
      </c>
      <c r="H310" s="410">
        <v>96</v>
      </c>
      <c r="I310" s="411">
        <f>SUM(H310,G310)</f>
        <v>113</v>
      </c>
      <c r="J310" s="409">
        <v>2</v>
      </c>
      <c r="K310" s="412">
        <v>88</v>
      </c>
      <c r="L310" s="411">
        <f>SUM(K310,J310)</f>
        <v>90</v>
      </c>
      <c r="M310" s="65">
        <v>76</v>
      </c>
      <c r="N310" s="65">
        <v>403</v>
      </c>
      <c r="O310" s="172"/>
      <c r="P310" s="25"/>
      <c r="Q310" s="5"/>
      <c r="R310" s="4"/>
      <c r="S310" s="4"/>
      <c r="T310" s="5"/>
      <c r="U310" s="4"/>
      <c r="V310" s="4"/>
      <c r="W310" s="6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535"/>
    </row>
    <row r="311" spans="1:34" s="269" customFormat="1" ht="12" customHeight="1" x14ac:dyDescent="0.2">
      <c r="A311" s="593"/>
      <c r="B311" s="593"/>
      <c r="C311" s="463"/>
      <c r="D311" s="613"/>
      <c r="E311" s="462">
        <v>2011</v>
      </c>
      <c r="F311" s="428"/>
      <c r="G311" s="409">
        <v>14</v>
      </c>
      <c r="H311" s="410">
        <v>100</v>
      </c>
      <c r="I311" s="411">
        <f>SUM(H311,G311)</f>
        <v>114</v>
      </c>
      <c r="J311" s="409">
        <v>13</v>
      </c>
      <c r="K311" s="412">
        <v>88</v>
      </c>
      <c r="L311" s="411">
        <f>SUM(K311,J311)</f>
        <v>101</v>
      </c>
      <c r="M311" s="65">
        <v>63</v>
      </c>
      <c r="N311" s="65">
        <v>441</v>
      </c>
      <c r="O311" s="531"/>
      <c r="P311" s="266"/>
      <c r="Q311" s="267"/>
      <c r="R311" s="268"/>
      <c r="S311" s="268"/>
      <c r="T311" s="267"/>
      <c r="U311" s="268"/>
      <c r="V311" s="268"/>
      <c r="W311" s="271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35">
        <f>N310+L311-M311</f>
        <v>441</v>
      </c>
    </row>
    <row r="312" spans="1:34" s="446" customFormat="1" ht="12" customHeight="1" x14ac:dyDescent="0.2">
      <c r="A312" s="593"/>
      <c r="B312" s="593"/>
      <c r="C312" s="463"/>
      <c r="D312" s="613"/>
      <c r="E312" s="462" t="s">
        <v>381</v>
      </c>
      <c r="F312" s="444"/>
      <c r="G312" s="342">
        <v>6</v>
      </c>
      <c r="H312" s="343">
        <v>113</v>
      </c>
      <c r="I312" s="344">
        <v>119</v>
      </c>
      <c r="J312" s="345">
        <v>8</v>
      </c>
      <c r="K312" s="343">
        <v>91</v>
      </c>
      <c r="L312" s="344">
        <v>99</v>
      </c>
      <c r="M312" s="346">
        <v>65</v>
      </c>
      <c r="N312" s="346">
        <v>475</v>
      </c>
      <c r="O312" s="531"/>
      <c r="P312" s="266"/>
      <c r="Q312" s="267"/>
      <c r="R312" s="268"/>
      <c r="S312" s="268"/>
      <c r="T312" s="267"/>
      <c r="U312" s="268"/>
      <c r="V312" s="268"/>
      <c r="W312" s="271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35">
        <f>N311+L312-M312</f>
        <v>475</v>
      </c>
    </row>
    <row r="313" spans="1:34" s="446" customFormat="1" ht="12" customHeight="1" x14ac:dyDescent="0.2">
      <c r="A313" s="593"/>
      <c r="B313" s="593"/>
      <c r="C313" s="463"/>
      <c r="D313" s="613"/>
      <c r="E313" s="462">
        <v>2013</v>
      </c>
      <c r="F313" s="444"/>
      <c r="G313" s="343">
        <v>13</v>
      </c>
      <c r="H313" s="343">
        <v>80</v>
      </c>
      <c r="I313" s="344">
        <v>93</v>
      </c>
      <c r="J313" s="345">
        <v>9</v>
      </c>
      <c r="K313" s="343">
        <v>81</v>
      </c>
      <c r="L313" s="344">
        <v>90</v>
      </c>
      <c r="M313" s="346">
        <v>69</v>
      </c>
      <c r="N313" s="346">
        <v>496</v>
      </c>
      <c r="O313" s="531"/>
      <c r="P313" s="266"/>
      <c r="Q313" s="267"/>
      <c r="R313" s="268"/>
      <c r="S313" s="268"/>
      <c r="T313" s="267"/>
      <c r="U313" s="268"/>
      <c r="V313" s="268"/>
      <c r="W313" s="271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35"/>
    </row>
    <row r="314" spans="1:34" s="446" customFormat="1" ht="12" customHeight="1" x14ac:dyDescent="0.2">
      <c r="A314" s="593"/>
      <c r="B314" s="593"/>
      <c r="C314" s="463"/>
      <c r="D314" s="613"/>
      <c r="E314" s="462">
        <v>2014</v>
      </c>
      <c r="F314" s="444"/>
      <c r="G314" s="343">
        <v>15</v>
      </c>
      <c r="H314" s="343">
        <v>91</v>
      </c>
      <c r="I314" s="344">
        <v>106</v>
      </c>
      <c r="J314" s="345">
        <v>18</v>
      </c>
      <c r="K314" s="343">
        <v>91</v>
      </c>
      <c r="L314" s="344">
        <v>109</v>
      </c>
      <c r="M314" s="346">
        <v>5</v>
      </c>
      <c r="N314" s="346">
        <v>597</v>
      </c>
      <c r="O314" s="531"/>
      <c r="P314" s="266"/>
      <c r="Q314" s="267"/>
      <c r="R314" s="268"/>
      <c r="S314" s="268"/>
      <c r="T314" s="267"/>
      <c r="U314" s="268"/>
      <c r="V314" s="268"/>
      <c r="W314" s="271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35"/>
    </row>
    <row r="315" spans="1:34" s="147" customFormat="1" ht="7.5" customHeight="1" thickBot="1" x14ac:dyDescent="0.25">
      <c r="A315" s="593"/>
      <c r="B315" s="595"/>
      <c r="C315" s="463"/>
      <c r="D315" s="613"/>
      <c r="E315" s="462"/>
      <c r="F315" s="351">
        <v>0</v>
      </c>
      <c r="G315" s="58"/>
      <c r="H315" s="82"/>
      <c r="I315" s="83"/>
      <c r="J315" s="58"/>
      <c r="K315" s="82"/>
      <c r="L315" s="83"/>
      <c r="M315" s="63"/>
      <c r="N315" s="63"/>
      <c r="O315" s="172"/>
      <c r="P315" s="25"/>
      <c r="Q315" s="5"/>
      <c r="R315" s="4"/>
      <c r="S315" s="4"/>
      <c r="T315" s="5"/>
      <c r="U315" s="4"/>
      <c r="V315" s="4"/>
      <c r="W315" s="6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447"/>
    </row>
    <row r="316" spans="1:34" s="147" customFormat="1" ht="12" hidden="1" customHeight="1" x14ac:dyDescent="0.2">
      <c r="A316" s="593">
        <v>1</v>
      </c>
      <c r="B316" s="592"/>
      <c r="C316" s="609"/>
      <c r="D316" s="473"/>
      <c r="E316" s="463">
        <v>2009</v>
      </c>
      <c r="F316" s="352">
        <v>1</v>
      </c>
      <c r="G316" s="58">
        <v>0</v>
      </c>
      <c r="H316" s="82">
        <v>0</v>
      </c>
      <c r="I316" s="83">
        <v>0</v>
      </c>
      <c r="J316" s="58">
        <v>0</v>
      </c>
      <c r="K316" s="77">
        <v>0</v>
      </c>
      <c r="L316" s="83">
        <v>0</v>
      </c>
      <c r="M316" s="63">
        <v>0</v>
      </c>
      <c r="N316" s="63">
        <v>0</v>
      </c>
      <c r="O316" s="173"/>
      <c r="P316" s="38"/>
      <c r="Q316" s="39"/>
      <c r="R316" s="40"/>
      <c r="S316" s="40"/>
      <c r="T316" s="39"/>
      <c r="U316" s="40"/>
      <c r="V316" s="40"/>
      <c r="W316" s="41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447"/>
    </row>
    <row r="317" spans="1:34" s="147" customFormat="1" ht="12" customHeight="1" x14ac:dyDescent="0.2">
      <c r="A317" s="593">
        <v>1</v>
      </c>
      <c r="B317" s="593"/>
      <c r="C317" s="463" t="s">
        <v>132</v>
      </c>
      <c r="D317" s="613" t="s">
        <v>195</v>
      </c>
      <c r="E317" s="462">
        <v>2010</v>
      </c>
      <c r="F317" s="351">
        <v>-6</v>
      </c>
      <c r="G317" s="58">
        <v>5</v>
      </c>
      <c r="H317" s="82">
        <v>0</v>
      </c>
      <c r="I317" s="411">
        <f>SUM(H317,G317)</f>
        <v>5</v>
      </c>
      <c r="J317" s="58">
        <v>0</v>
      </c>
      <c r="K317" s="77">
        <v>0</v>
      </c>
      <c r="L317" s="411">
        <f>SUM(K317,J317)</f>
        <v>0</v>
      </c>
      <c r="M317" s="63">
        <v>0</v>
      </c>
      <c r="N317" s="63">
        <v>0</v>
      </c>
      <c r="O317" s="172"/>
      <c r="P317" s="25"/>
      <c r="Q317" s="5"/>
      <c r="R317" s="4"/>
      <c r="S317" s="4"/>
      <c r="T317" s="5"/>
      <c r="U317" s="4"/>
      <c r="V317" s="4"/>
      <c r="W317" s="6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447"/>
    </row>
    <row r="318" spans="1:34" s="147" customFormat="1" ht="12" customHeight="1" x14ac:dyDescent="0.2">
      <c r="A318" s="593"/>
      <c r="B318" s="593"/>
      <c r="C318" s="463"/>
      <c r="D318" s="613"/>
      <c r="E318" s="462">
        <v>2011</v>
      </c>
      <c r="F318" s="351"/>
      <c r="G318" s="58">
        <v>3</v>
      </c>
      <c r="H318" s="82">
        <v>2</v>
      </c>
      <c r="I318" s="411">
        <f>SUM(H318,G318)</f>
        <v>5</v>
      </c>
      <c r="J318" s="58">
        <v>0</v>
      </c>
      <c r="K318" s="77">
        <v>0</v>
      </c>
      <c r="L318" s="411">
        <f>SUM(K318,J318)</f>
        <v>0</v>
      </c>
      <c r="M318" s="63">
        <v>0</v>
      </c>
      <c r="N318" s="63">
        <v>0</v>
      </c>
      <c r="O318" s="172"/>
      <c r="P318" s="25"/>
      <c r="Q318" s="5"/>
      <c r="R318" s="4"/>
      <c r="S318" s="4"/>
      <c r="T318" s="5"/>
      <c r="U318" s="4"/>
      <c r="V318" s="4"/>
      <c r="W318" s="6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438">
        <f>N317+L318-M318</f>
        <v>0</v>
      </c>
    </row>
    <row r="319" spans="1:34" s="147" customFormat="1" ht="12" customHeight="1" x14ac:dyDescent="0.2">
      <c r="A319" s="593"/>
      <c r="B319" s="593"/>
      <c r="C319" s="463"/>
      <c r="D319" s="613"/>
      <c r="E319" s="462" t="s">
        <v>381</v>
      </c>
      <c r="F319" s="351"/>
      <c r="G319" s="409" t="s">
        <v>331</v>
      </c>
      <c r="H319" s="410" t="s">
        <v>331</v>
      </c>
      <c r="I319" s="411" t="s">
        <v>331</v>
      </c>
      <c r="J319" s="409" t="s">
        <v>331</v>
      </c>
      <c r="K319" s="410" t="s">
        <v>331</v>
      </c>
      <c r="L319" s="411" t="s">
        <v>331</v>
      </c>
      <c r="M319" s="408" t="s">
        <v>331</v>
      </c>
      <c r="N319" s="408">
        <v>0</v>
      </c>
      <c r="O319" s="172" t="s">
        <v>119</v>
      </c>
      <c r="P319" s="25"/>
      <c r="Q319" s="5"/>
      <c r="R319" s="4"/>
      <c r="S319" s="4"/>
      <c r="T319" s="5"/>
      <c r="U319" s="4"/>
      <c r="V319" s="4"/>
      <c r="W319" s="6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438">
        <v>0</v>
      </c>
    </row>
    <row r="320" spans="1:34" s="147" customFormat="1" ht="12" customHeight="1" x14ac:dyDescent="0.2">
      <c r="A320" s="593"/>
      <c r="B320" s="593"/>
      <c r="C320" s="463"/>
      <c r="D320" s="613"/>
      <c r="E320" s="462">
        <v>2013</v>
      </c>
      <c r="F320" s="351"/>
      <c r="G320" s="409">
        <v>1</v>
      </c>
      <c r="H320" s="410">
        <v>7</v>
      </c>
      <c r="I320" s="411">
        <v>8</v>
      </c>
      <c r="J320" s="409">
        <v>1</v>
      </c>
      <c r="K320" s="410">
        <v>3</v>
      </c>
      <c r="L320" s="411">
        <v>4</v>
      </c>
      <c r="M320" s="408">
        <v>0</v>
      </c>
      <c r="N320" s="408">
        <v>7</v>
      </c>
      <c r="O320" s="172"/>
      <c r="P320" s="25"/>
      <c r="Q320" s="5"/>
      <c r="R320" s="4"/>
      <c r="S320" s="4"/>
      <c r="T320" s="5"/>
      <c r="U320" s="4"/>
      <c r="V320" s="4"/>
      <c r="W320" s="6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438"/>
    </row>
    <row r="321" spans="1:34" s="147" customFormat="1" ht="12" customHeight="1" x14ac:dyDescent="0.2">
      <c r="A321" s="593"/>
      <c r="B321" s="593"/>
      <c r="C321" s="463"/>
      <c r="D321" s="613"/>
      <c r="E321" s="462">
        <v>2014</v>
      </c>
      <c r="F321" s="351"/>
      <c r="G321" s="409">
        <v>0</v>
      </c>
      <c r="H321" s="410">
        <v>20</v>
      </c>
      <c r="I321" s="411">
        <v>20</v>
      </c>
      <c r="J321" s="409">
        <v>1</v>
      </c>
      <c r="K321" s="410">
        <v>0</v>
      </c>
      <c r="L321" s="411">
        <v>1</v>
      </c>
      <c r="M321" s="408">
        <v>0</v>
      </c>
      <c r="N321" s="408">
        <v>8</v>
      </c>
      <c r="O321" s="172"/>
      <c r="P321" s="25"/>
      <c r="Q321" s="5"/>
      <c r="R321" s="4"/>
      <c r="S321" s="4"/>
      <c r="T321" s="5"/>
      <c r="U321" s="4"/>
      <c r="V321" s="4"/>
      <c r="W321" s="6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438"/>
    </row>
    <row r="322" spans="1:34" s="147" customFormat="1" ht="6.75" customHeight="1" thickBot="1" x14ac:dyDescent="0.25">
      <c r="A322" s="593"/>
      <c r="B322" s="601"/>
      <c r="C322" s="463"/>
      <c r="D322" s="613"/>
      <c r="E322" s="463"/>
      <c r="F322" s="352">
        <v>2</v>
      </c>
      <c r="G322" s="58"/>
      <c r="H322" s="82"/>
      <c r="I322" s="83"/>
      <c r="J322" s="58"/>
      <c r="K322" s="82"/>
      <c r="L322" s="83"/>
      <c r="M322" s="63"/>
      <c r="N322" s="63"/>
      <c r="O322" s="173"/>
      <c r="P322" s="38"/>
      <c r="Q322" s="39"/>
      <c r="R322" s="40"/>
      <c r="S322" s="40"/>
      <c r="T322" s="39"/>
      <c r="U322" s="40"/>
      <c r="V322" s="40"/>
      <c r="W322" s="41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447"/>
    </row>
    <row r="323" spans="1:34" s="147" customFormat="1" ht="12" hidden="1" customHeight="1" x14ac:dyDescent="0.2">
      <c r="A323" s="593">
        <v>1</v>
      </c>
      <c r="B323" s="597" t="s">
        <v>121</v>
      </c>
      <c r="C323" s="463"/>
      <c r="D323" s="613" t="s">
        <v>80</v>
      </c>
      <c r="E323" s="462">
        <v>1993</v>
      </c>
      <c r="F323" s="351">
        <v>3</v>
      </c>
      <c r="G323" s="58">
        <v>51</v>
      </c>
      <c r="H323" s="82">
        <v>39</v>
      </c>
      <c r="I323" s="83">
        <v>90</v>
      </c>
      <c r="J323" s="58">
        <v>0</v>
      </c>
      <c r="K323" s="82">
        <v>0</v>
      </c>
      <c r="L323" s="83">
        <v>0</v>
      </c>
      <c r="M323" s="63">
        <v>0</v>
      </c>
      <c r="N323" s="64">
        <v>0</v>
      </c>
      <c r="O323" s="172"/>
      <c r="P323" s="25"/>
      <c r="Q323" s="5"/>
      <c r="R323" s="4"/>
      <c r="S323" s="4"/>
      <c r="T323" s="5"/>
      <c r="U323" s="4"/>
      <c r="V323" s="4"/>
      <c r="W323" s="6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447"/>
    </row>
    <row r="324" spans="1:34" s="147" customFormat="1" ht="12" hidden="1" customHeight="1" x14ac:dyDescent="0.2">
      <c r="A324" s="593">
        <v>1</v>
      </c>
      <c r="B324" s="597" t="s">
        <v>121</v>
      </c>
      <c r="C324" s="463" t="s">
        <v>16</v>
      </c>
      <c r="D324" s="613" t="s">
        <v>80</v>
      </c>
      <c r="E324" s="462">
        <v>1994</v>
      </c>
      <c r="F324" s="351">
        <v>4</v>
      </c>
      <c r="G324" s="58">
        <v>71</v>
      </c>
      <c r="H324" s="82">
        <v>49</v>
      </c>
      <c r="I324" s="83">
        <v>120</v>
      </c>
      <c r="J324" s="58">
        <v>59</v>
      </c>
      <c r="K324" s="82">
        <v>33</v>
      </c>
      <c r="L324" s="83">
        <v>92</v>
      </c>
      <c r="M324" s="63">
        <v>0</v>
      </c>
      <c r="N324" s="64">
        <v>92</v>
      </c>
      <c r="O324" s="172"/>
      <c r="P324" s="25"/>
      <c r="Q324" s="5"/>
      <c r="R324" s="4"/>
      <c r="S324" s="4"/>
      <c r="T324" s="5"/>
      <c r="U324" s="4"/>
      <c r="V324" s="4"/>
      <c r="W324" s="6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447"/>
    </row>
    <row r="325" spans="1:34" s="147" customFormat="1" ht="12" hidden="1" customHeight="1" x14ac:dyDescent="0.2">
      <c r="A325" s="593">
        <v>1</v>
      </c>
      <c r="B325" s="597" t="s">
        <v>121</v>
      </c>
      <c r="C325" s="463" t="s">
        <v>16</v>
      </c>
      <c r="D325" s="613" t="s">
        <v>80</v>
      </c>
      <c r="E325" s="462">
        <v>1995</v>
      </c>
      <c r="F325" s="351">
        <v>5</v>
      </c>
      <c r="G325" s="58">
        <v>64</v>
      </c>
      <c r="H325" s="82">
        <v>48</v>
      </c>
      <c r="I325" s="83">
        <v>112</v>
      </c>
      <c r="J325" s="58">
        <v>125</v>
      </c>
      <c r="K325" s="82">
        <v>68</v>
      </c>
      <c r="L325" s="83">
        <v>193</v>
      </c>
      <c r="M325" s="63">
        <v>2</v>
      </c>
      <c r="N325" s="64">
        <v>283</v>
      </c>
      <c r="O325" s="172"/>
      <c r="P325" s="25"/>
      <c r="Q325" s="5"/>
      <c r="R325" s="4"/>
      <c r="S325" s="4"/>
      <c r="T325" s="5"/>
      <c r="U325" s="4"/>
      <c r="V325" s="4"/>
      <c r="W325" s="6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447"/>
    </row>
    <row r="326" spans="1:34" s="147" customFormat="1" ht="12" hidden="1" customHeight="1" x14ac:dyDescent="0.2">
      <c r="A326" s="593">
        <v>1</v>
      </c>
      <c r="B326" s="597" t="s">
        <v>121</v>
      </c>
      <c r="C326" s="463" t="s">
        <v>16</v>
      </c>
      <c r="D326" s="613" t="s">
        <v>80</v>
      </c>
      <c r="E326" s="462">
        <v>1996</v>
      </c>
      <c r="F326" s="351">
        <v>6</v>
      </c>
      <c r="G326" s="58">
        <v>47</v>
      </c>
      <c r="H326" s="82">
        <v>38</v>
      </c>
      <c r="I326" s="83">
        <v>85</v>
      </c>
      <c r="J326" s="58">
        <v>53</v>
      </c>
      <c r="K326" s="82">
        <v>19</v>
      </c>
      <c r="L326" s="83">
        <v>72</v>
      </c>
      <c r="M326" s="63">
        <v>0</v>
      </c>
      <c r="N326" s="64">
        <v>355</v>
      </c>
      <c r="O326" s="172"/>
      <c r="P326" s="25"/>
      <c r="Q326" s="5"/>
      <c r="R326" s="4"/>
      <c r="S326" s="4"/>
      <c r="T326" s="5"/>
      <c r="U326" s="4"/>
      <c r="V326" s="4"/>
      <c r="W326" s="6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447"/>
    </row>
    <row r="327" spans="1:34" s="147" customFormat="1" ht="12" hidden="1" customHeight="1" x14ac:dyDescent="0.2">
      <c r="A327" s="593">
        <v>1</v>
      </c>
      <c r="B327" s="597" t="s">
        <v>121</v>
      </c>
      <c r="C327" s="463" t="s">
        <v>16</v>
      </c>
      <c r="D327" s="613" t="s">
        <v>80</v>
      </c>
      <c r="E327" s="462">
        <v>1997</v>
      </c>
      <c r="F327" s="351">
        <v>7</v>
      </c>
      <c r="G327" s="58">
        <v>40</v>
      </c>
      <c r="H327" s="82">
        <v>71</v>
      </c>
      <c r="I327" s="83">
        <v>111</v>
      </c>
      <c r="J327" s="58">
        <v>57</v>
      </c>
      <c r="K327" s="82">
        <v>23</v>
      </c>
      <c r="L327" s="83">
        <v>80</v>
      </c>
      <c r="M327" s="63">
        <v>16</v>
      </c>
      <c r="N327" s="64">
        <v>419</v>
      </c>
      <c r="O327" s="172"/>
      <c r="P327" s="25"/>
      <c r="Q327" s="5"/>
      <c r="R327" s="4"/>
      <c r="S327" s="4"/>
      <c r="T327" s="5"/>
      <c r="U327" s="4"/>
      <c r="V327" s="4"/>
      <c r="W327" s="6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447"/>
    </row>
    <row r="328" spans="1:34" s="147" customFormat="1" ht="12" hidden="1" customHeight="1" x14ac:dyDescent="0.2">
      <c r="A328" s="593">
        <v>1</v>
      </c>
      <c r="B328" s="597" t="s">
        <v>121</v>
      </c>
      <c r="C328" s="463" t="s">
        <v>16</v>
      </c>
      <c r="D328" s="613" t="s">
        <v>80</v>
      </c>
      <c r="E328" s="462">
        <v>1998</v>
      </c>
      <c r="F328" s="351">
        <v>8</v>
      </c>
      <c r="G328" s="58">
        <v>31</v>
      </c>
      <c r="H328" s="82">
        <v>65</v>
      </c>
      <c r="I328" s="83">
        <v>96</v>
      </c>
      <c r="J328" s="58">
        <v>53</v>
      </c>
      <c r="K328" s="82">
        <v>33</v>
      </c>
      <c r="L328" s="83">
        <v>86</v>
      </c>
      <c r="M328" s="64">
        <v>39</v>
      </c>
      <c r="N328" s="64">
        <v>466</v>
      </c>
      <c r="O328" s="172"/>
      <c r="P328" s="25"/>
      <c r="Q328" s="5"/>
      <c r="R328" s="4"/>
      <c r="S328" s="4"/>
      <c r="T328" s="5"/>
      <c r="U328" s="4"/>
      <c r="V328" s="4"/>
      <c r="W328" s="6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447"/>
    </row>
    <row r="329" spans="1:34" s="147" customFormat="1" ht="12" hidden="1" customHeight="1" x14ac:dyDescent="0.2">
      <c r="A329" s="593">
        <v>1</v>
      </c>
      <c r="B329" s="597" t="s">
        <v>121</v>
      </c>
      <c r="C329" s="463" t="s">
        <v>16</v>
      </c>
      <c r="D329" s="613" t="s">
        <v>80</v>
      </c>
      <c r="E329" s="462">
        <v>1999</v>
      </c>
      <c r="F329" s="351">
        <v>9</v>
      </c>
      <c r="G329" s="58">
        <v>33</v>
      </c>
      <c r="H329" s="82">
        <v>75</v>
      </c>
      <c r="I329" s="83">
        <v>108</v>
      </c>
      <c r="J329" s="58">
        <v>32</v>
      </c>
      <c r="K329" s="82">
        <v>25</v>
      </c>
      <c r="L329" s="83">
        <v>57</v>
      </c>
      <c r="M329" s="64">
        <v>31</v>
      </c>
      <c r="N329" s="64">
        <v>492</v>
      </c>
      <c r="O329" s="172"/>
      <c r="P329" s="25"/>
      <c r="Q329" s="5"/>
      <c r="R329" s="4"/>
      <c r="S329" s="4"/>
      <c r="T329" s="5"/>
      <c r="U329" s="4"/>
      <c r="V329" s="4"/>
      <c r="W329" s="6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447"/>
    </row>
    <row r="330" spans="1:34" s="147" customFormat="1" ht="12" hidden="1" customHeight="1" x14ac:dyDescent="0.2">
      <c r="A330" s="593">
        <v>1</v>
      </c>
      <c r="B330" s="597" t="s">
        <v>121</v>
      </c>
      <c r="C330" s="463" t="s">
        <v>16</v>
      </c>
      <c r="D330" s="613" t="s">
        <v>80</v>
      </c>
      <c r="E330" s="462">
        <v>2000</v>
      </c>
      <c r="F330" s="351">
        <v>10</v>
      </c>
      <c r="G330" s="58">
        <v>33</v>
      </c>
      <c r="H330" s="82">
        <v>40</v>
      </c>
      <c r="I330" s="83">
        <v>73</v>
      </c>
      <c r="J330" s="58">
        <v>14</v>
      </c>
      <c r="K330" s="82">
        <v>35</v>
      </c>
      <c r="L330" s="83">
        <v>49</v>
      </c>
      <c r="M330" s="64">
        <v>8</v>
      </c>
      <c r="N330" s="64">
        <v>533</v>
      </c>
      <c r="O330" s="172"/>
      <c r="P330" s="25"/>
      <c r="Q330" s="5"/>
      <c r="R330" s="4"/>
      <c r="S330" s="4"/>
      <c r="T330" s="5"/>
      <c r="U330" s="4"/>
      <c r="V330" s="4"/>
      <c r="W330" s="6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447"/>
    </row>
    <row r="331" spans="1:34" s="147" customFormat="1" ht="12" hidden="1" customHeight="1" x14ac:dyDescent="0.2">
      <c r="A331" s="593">
        <v>1</v>
      </c>
      <c r="B331" s="597" t="s">
        <v>121</v>
      </c>
      <c r="C331" s="463" t="s">
        <v>16</v>
      </c>
      <c r="D331" s="613" t="s">
        <v>80</v>
      </c>
      <c r="E331" s="462">
        <v>2001</v>
      </c>
      <c r="F331" s="351">
        <v>11</v>
      </c>
      <c r="G331" s="58">
        <v>57</v>
      </c>
      <c r="H331" s="82">
        <v>94</v>
      </c>
      <c r="I331" s="83">
        <v>151</v>
      </c>
      <c r="J331" s="58">
        <v>9</v>
      </c>
      <c r="K331" s="82">
        <v>40</v>
      </c>
      <c r="L331" s="83">
        <v>49</v>
      </c>
      <c r="M331" s="64">
        <v>17</v>
      </c>
      <c r="N331" s="64">
        <v>565</v>
      </c>
      <c r="O331" s="172"/>
      <c r="P331" s="25"/>
      <c r="Q331" s="5"/>
      <c r="R331" s="4"/>
      <c r="S331" s="4"/>
      <c r="T331" s="5"/>
      <c r="U331" s="4"/>
      <c r="V331" s="4"/>
      <c r="W331" s="6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447"/>
    </row>
    <row r="332" spans="1:34" s="147" customFormat="1" ht="12" hidden="1" customHeight="1" x14ac:dyDescent="0.2">
      <c r="A332" s="593">
        <v>1</v>
      </c>
      <c r="B332" s="597" t="s">
        <v>121</v>
      </c>
      <c r="C332" s="463" t="s">
        <v>16</v>
      </c>
      <c r="D332" s="613" t="s">
        <v>80</v>
      </c>
      <c r="E332" s="462">
        <v>2002</v>
      </c>
      <c r="F332" s="352">
        <v>12</v>
      </c>
      <c r="G332" s="58">
        <v>29</v>
      </c>
      <c r="H332" s="82">
        <v>97</v>
      </c>
      <c r="I332" s="83">
        <v>126</v>
      </c>
      <c r="J332" s="58">
        <v>62</v>
      </c>
      <c r="K332" s="82">
        <v>39</v>
      </c>
      <c r="L332" s="83">
        <v>101</v>
      </c>
      <c r="M332" s="64">
        <v>30</v>
      </c>
      <c r="N332" s="64">
        <v>636</v>
      </c>
      <c r="O332" s="172"/>
      <c r="P332" s="25"/>
      <c r="Q332" s="5"/>
      <c r="R332" s="4"/>
      <c r="S332" s="4"/>
      <c r="T332" s="5"/>
      <c r="U332" s="4"/>
      <c r="V332" s="4"/>
      <c r="W332" s="6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447"/>
    </row>
    <row r="333" spans="1:34" s="147" customFormat="1" ht="12" hidden="1" customHeight="1" x14ac:dyDescent="0.2">
      <c r="A333" s="593">
        <v>1</v>
      </c>
      <c r="B333" s="597" t="s">
        <v>121</v>
      </c>
      <c r="C333" s="463" t="s">
        <v>16</v>
      </c>
      <c r="D333" s="613" t="s">
        <v>80</v>
      </c>
      <c r="E333" s="462">
        <v>2003</v>
      </c>
      <c r="F333" s="351">
        <v>13</v>
      </c>
      <c r="G333" s="58">
        <v>44</v>
      </c>
      <c r="H333" s="82">
        <v>36</v>
      </c>
      <c r="I333" s="83">
        <v>80</v>
      </c>
      <c r="J333" s="58">
        <v>36</v>
      </c>
      <c r="K333" s="82">
        <v>59</v>
      </c>
      <c r="L333" s="83">
        <v>95</v>
      </c>
      <c r="M333" s="64">
        <v>19</v>
      </c>
      <c r="N333" s="64">
        <v>712</v>
      </c>
      <c r="O333" s="172"/>
      <c r="P333" s="25"/>
      <c r="Q333" s="5"/>
      <c r="R333" s="4"/>
      <c r="S333" s="4"/>
      <c r="T333" s="5"/>
      <c r="U333" s="4"/>
      <c r="V333" s="4"/>
      <c r="W333" s="6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447"/>
    </row>
    <row r="334" spans="1:34" s="147" customFormat="1" ht="12" hidden="1" customHeight="1" x14ac:dyDescent="0.2">
      <c r="A334" s="593">
        <v>1</v>
      </c>
      <c r="B334" s="597"/>
      <c r="C334" s="463" t="s">
        <v>16</v>
      </c>
      <c r="D334" s="613" t="s">
        <v>80</v>
      </c>
      <c r="E334" s="462">
        <v>2004</v>
      </c>
      <c r="F334" s="352">
        <v>14</v>
      </c>
      <c r="G334" s="58">
        <v>32</v>
      </c>
      <c r="H334" s="82">
        <v>18</v>
      </c>
      <c r="I334" s="83">
        <v>50</v>
      </c>
      <c r="J334" s="58">
        <v>28</v>
      </c>
      <c r="K334" s="82">
        <v>16</v>
      </c>
      <c r="L334" s="83">
        <v>44</v>
      </c>
      <c r="M334" s="63">
        <v>99</v>
      </c>
      <c r="N334" s="64">
        <v>657</v>
      </c>
      <c r="O334" s="172"/>
      <c r="P334" s="25"/>
      <c r="Q334" s="5"/>
      <c r="R334" s="4"/>
      <c r="S334" s="4"/>
      <c r="T334" s="5"/>
      <c r="U334" s="4"/>
      <c r="V334" s="4"/>
      <c r="W334" s="6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447"/>
    </row>
    <row r="335" spans="1:34" s="147" customFormat="1" ht="12" hidden="1" customHeight="1" x14ac:dyDescent="0.2">
      <c r="A335" s="593">
        <v>1</v>
      </c>
      <c r="B335" s="593"/>
      <c r="C335" s="463" t="s">
        <v>16</v>
      </c>
      <c r="D335" s="632" t="s">
        <v>332</v>
      </c>
      <c r="E335" s="461">
        <v>2006</v>
      </c>
      <c r="F335" s="351">
        <v>15</v>
      </c>
      <c r="G335" s="58">
        <v>38</v>
      </c>
      <c r="H335" s="82">
        <v>12</v>
      </c>
      <c r="I335" s="83">
        <v>50</v>
      </c>
      <c r="J335" s="58">
        <v>47</v>
      </c>
      <c r="K335" s="82">
        <v>15</v>
      </c>
      <c r="L335" s="83">
        <v>62</v>
      </c>
      <c r="M335" s="63">
        <v>47</v>
      </c>
      <c r="N335" s="63">
        <v>620</v>
      </c>
      <c r="O335" s="172" t="s">
        <v>5</v>
      </c>
      <c r="P335" s="25"/>
      <c r="Q335" s="4"/>
      <c r="R335" s="4"/>
      <c r="S335" s="4"/>
      <c r="T335" s="4"/>
      <c r="U335" s="4"/>
      <c r="V335" s="4"/>
      <c r="W335" s="4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447"/>
    </row>
    <row r="336" spans="1:34" s="147" customFormat="1" ht="12" hidden="1" customHeight="1" x14ac:dyDescent="0.2">
      <c r="A336" s="593">
        <v>1</v>
      </c>
      <c r="B336" s="593"/>
      <c r="C336" s="463" t="s">
        <v>16</v>
      </c>
      <c r="D336" s="632" t="s">
        <v>332</v>
      </c>
      <c r="E336" s="461">
        <v>2007</v>
      </c>
      <c r="F336" s="352">
        <v>16</v>
      </c>
      <c r="G336" s="58">
        <v>82</v>
      </c>
      <c r="H336" s="82">
        <v>9</v>
      </c>
      <c r="I336" s="83">
        <v>91</v>
      </c>
      <c r="J336" s="58">
        <v>45</v>
      </c>
      <c r="K336" s="82">
        <v>3</v>
      </c>
      <c r="L336" s="83">
        <v>48</v>
      </c>
      <c r="M336" s="63">
        <v>13</v>
      </c>
      <c r="N336" s="63">
        <v>655</v>
      </c>
      <c r="O336" s="172"/>
      <c r="P336" s="25"/>
      <c r="Q336" s="5"/>
      <c r="R336" s="4"/>
      <c r="S336" s="4"/>
      <c r="T336" s="5"/>
      <c r="U336" s="4"/>
      <c r="V336" s="4"/>
      <c r="W336" s="6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447"/>
    </row>
    <row r="337" spans="1:34" s="147" customFormat="1" ht="12" hidden="1" customHeight="1" thickBot="1" x14ac:dyDescent="0.25">
      <c r="A337" s="593">
        <v>1</v>
      </c>
      <c r="B337" s="593"/>
      <c r="C337" s="463" t="s">
        <v>16</v>
      </c>
      <c r="D337" s="632" t="s">
        <v>332</v>
      </c>
      <c r="E337" s="461">
        <v>2008</v>
      </c>
      <c r="F337" s="353">
        <v>17</v>
      </c>
      <c r="G337" s="58">
        <v>62</v>
      </c>
      <c r="H337" s="82">
        <v>6</v>
      </c>
      <c r="I337" s="83">
        <v>68</v>
      </c>
      <c r="J337" s="58">
        <v>55</v>
      </c>
      <c r="K337" s="82">
        <v>5</v>
      </c>
      <c r="L337" s="83">
        <v>60</v>
      </c>
      <c r="M337" s="63">
        <v>33</v>
      </c>
      <c r="N337" s="63">
        <v>682</v>
      </c>
      <c r="O337" s="172"/>
      <c r="P337" s="25"/>
      <c r="Q337" s="5"/>
      <c r="R337" s="4"/>
      <c r="S337" s="4"/>
      <c r="T337" s="5"/>
      <c r="U337" s="4"/>
      <c r="V337" s="4"/>
      <c r="W337" s="6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447"/>
    </row>
    <row r="338" spans="1:34" s="147" customFormat="1" ht="12" hidden="1" customHeight="1" x14ac:dyDescent="0.2">
      <c r="A338" s="593">
        <v>1</v>
      </c>
      <c r="B338" s="593"/>
      <c r="C338" s="609"/>
      <c r="D338" s="473"/>
      <c r="E338" s="461">
        <v>2009</v>
      </c>
      <c r="F338" s="351">
        <v>-7</v>
      </c>
      <c r="G338" s="58">
        <v>98</v>
      </c>
      <c r="H338" s="82">
        <v>6</v>
      </c>
      <c r="I338" s="83">
        <v>104</v>
      </c>
      <c r="J338" s="58">
        <v>47</v>
      </c>
      <c r="K338" s="77">
        <v>2</v>
      </c>
      <c r="L338" s="83">
        <v>49</v>
      </c>
      <c r="M338" s="63">
        <v>53</v>
      </c>
      <c r="N338" s="63">
        <v>678</v>
      </c>
      <c r="O338" s="172"/>
      <c r="P338" s="25"/>
      <c r="Q338" s="5"/>
      <c r="R338" s="4"/>
      <c r="S338" s="4"/>
      <c r="T338" s="5"/>
      <c r="U338" s="4"/>
      <c r="V338" s="4"/>
      <c r="W338" s="6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447"/>
    </row>
    <row r="339" spans="1:34" s="147" customFormat="1" ht="12" customHeight="1" x14ac:dyDescent="0.2">
      <c r="A339" s="593">
        <v>1</v>
      </c>
      <c r="B339" s="593"/>
      <c r="C339" s="463" t="s">
        <v>16</v>
      </c>
      <c r="D339" s="632" t="s">
        <v>332</v>
      </c>
      <c r="E339" s="462">
        <v>2010</v>
      </c>
      <c r="F339" s="351">
        <v>-6</v>
      </c>
      <c r="G339" s="409">
        <v>57</v>
      </c>
      <c r="H339" s="410">
        <v>2</v>
      </c>
      <c r="I339" s="411">
        <f>SUM(H339,G339)</f>
        <v>59</v>
      </c>
      <c r="J339" s="409">
        <v>58</v>
      </c>
      <c r="K339" s="412">
        <v>2</v>
      </c>
      <c r="L339" s="411">
        <f>SUM(K339,J339)</f>
        <v>60</v>
      </c>
      <c r="M339" s="65">
        <v>88</v>
      </c>
      <c r="N339" s="65">
        <v>650</v>
      </c>
      <c r="O339" s="172"/>
      <c r="P339" s="25"/>
      <c r="Q339" s="5"/>
      <c r="R339" s="4"/>
      <c r="S339" s="4"/>
      <c r="T339" s="5"/>
      <c r="U339" s="4"/>
      <c r="V339" s="4"/>
      <c r="W339" s="6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438"/>
    </row>
    <row r="340" spans="1:34" s="446" customFormat="1" ht="12" customHeight="1" x14ac:dyDescent="0.2">
      <c r="A340" s="593"/>
      <c r="B340" s="593"/>
      <c r="C340" s="463"/>
      <c r="D340" s="636" t="s">
        <v>333</v>
      </c>
      <c r="E340" s="462">
        <v>2011</v>
      </c>
      <c r="F340" s="351"/>
      <c r="G340" s="409">
        <v>81</v>
      </c>
      <c r="H340" s="410">
        <v>11</v>
      </c>
      <c r="I340" s="411">
        <f>SUM(H340,G340)</f>
        <v>92</v>
      </c>
      <c r="J340" s="409">
        <v>76</v>
      </c>
      <c r="K340" s="412">
        <v>5</v>
      </c>
      <c r="L340" s="411">
        <f>SUM(K340,J340)</f>
        <v>81</v>
      </c>
      <c r="M340" s="65">
        <v>45</v>
      </c>
      <c r="N340" s="65">
        <v>686</v>
      </c>
      <c r="O340" s="531"/>
      <c r="P340" s="266"/>
      <c r="Q340" s="267"/>
      <c r="R340" s="268"/>
      <c r="S340" s="268"/>
      <c r="T340" s="267"/>
      <c r="U340" s="268"/>
      <c r="V340" s="268"/>
      <c r="W340" s="271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438">
        <f>N339+L340-M340</f>
        <v>686</v>
      </c>
    </row>
    <row r="341" spans="1:34" s="446" customFormat="1" ht="12.75" customHeight="1" x14ac:dyDescent="0.2">
      <c r="A341" s="593"/>
      <c r="B341" s="593"/>
      <c r="C341" s="463"/>
      <c r="D341" s="613"/>
      <c r="E341" s="462" t="s">
        <v>381</v>
      </c>
      <c r="F341" s="351"/>
      <c r="G341" s="342">
        <v>74</v>
      </c>
      <c r="H341" s="343">
        <v>4</v>
      </c>
      <c r="I341" s="344">
        <v>78</v>
      </c>
      <c r="J341" s="345">
        <v>61</v>
      </c>
      <c r="K341" s="343">
        <v>6</v>
      </c>
      <c r="L341" s="344">
        <v>67</v>
      </c>
      <c r="M341" s="346">
        <v>50</v>
      </c>
      <c r="N341" s="346">
        <v>703</v>
      </c>
      <c r="O341" s="531"/>
      <c r="P341" s="266"/>
      <c r="Q341" s="267"/>
      <c r="R341" s="268"/>
      <c r="S341" s="268"/>
      <c r="T341" s="267"/>
      <c r="U341" s="268"/>
      <c r="V341" s="268"/>
      <c r="W341" s="271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35">
        <f>N340+L341-M341</f>
        <v>703</v>
      </c>
    </row>
    <row r="342" spans="1:34" s="446" customFormat="1" ht="14.25" x14ac:dyDescent="0.2">
      <c r="A342" s="593"/>
      <c r="B342" s="593"/>
      <c r="C342" s="463"/>
      <c r="D342" s="613"/>
      <c r="E342" s="462">
        <v>2013</v>
      </c>
      <c r="F342" s="351"/>
      <c r="G342" s="343">
        <v>71</v>
      </c>
      <c r="H342" s="343">
        <v>25</v>
      </c>
      <c r="I342" s="344">
        <v>96</v>
      </c>
      <c r="J342" s="345">
        <v>58</v>
      </c>
      <c r="K342" s="343">
        <v>8</v>
      </c>
      <c r="L342" s="344">
        <v>66</v>
      </c>
      <c r="M342" s="346">
        <v>48</v>
      </c>
      <c r="N342" s="346">
        <v>721</v>
      </c>
      <c r="O342" s="531"/>
      <c r="P342" s="266"/>
      <c r="Q342" s="267"/>
      <c r="R342" s="268"/>
      <c r="S342" s="268"/>
      <c r="T342" s="267"/>
      <c r="U342" s="268"/>
      <c r="V342" s="268"/>
      <c r="W342" s="271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35"/>
    </row>
    <row r="343" spans="1:34" s="446" customFormat="1" ht="14.25" x14ac:dyDescent="0.2">
      <c r="A343" s="593"/>
      <c r="B343" s="593"/>
      <c r="C343" s="463"/>
      <c r="D343" s="613"/>
      <c r="E343" s="462">
        <v>2014</v>
      </c>
      <c r="F343" s="351"/>
      <c r="G343" s="343">
        <v>82</v>
      </c>
      <c r="H343" s="343">
        <v>17</v>
      </c>
      <c r="I343" s="344">
        <v>99</v>
      </c>
      <c r="J343" s="345">
        <v>85</v>
      </c>
      <c r="K343" s="343">
        <v>5</v>
      </c>
      <c r="L343" s="344">
        <v>90</v>
      </c>
      <c r="M343" s="346">
        <v>50</v>
      </c>
      <c r="N343" s="346">
        <v>761</v>
      </c>
      <c r="O343" s="531"/>
      <c r="P343" s="266"/>
      <c r="Q343" s="267"/>
      <c r="R343" s="268"/>
      <c r="S343" s="268"/>
      <c r="T343" s="267"/>
      <c r="U343" s="268"/>
      <c r="V343" s="268"/>
      <c r="W343" s="271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35"/>
    </row>
    <row r="344" spans="1:34" s="147" customFormat="1" ht="6.75" customHeight="1" thickBot="1" x14ac:dyDescent="0.25">
      <c r="A344" s="593"/>
      <c r="B344" s="595"/>
      <c r="C344" s="463"/>
      <c r="D344" s="613"/>
      <c r="E344" s="462"/>
      <c r="F344" s="351">
        <v>-5</v>
      </c>
      <c r="G344" s="58"/>
      <c r="H344" s="82"/>
      <c r="I344" s="83"/>
      <c r="J344" s="58"/>
      <c r="K344" s="82"/>
      <c r="L344" s="83"/>
      <c r="M344" s="63"/>
      <c r="N344" s="63"/>
      <c r="O344" s="172"/>
      <c r="P344" s="25"/>
      <c r="Q344" s="5"/>
      <c r="R344" s="4"/>
      <c r="S344" s="4"/>
      <c r="T344" s="5"/>
      <c r="U344" s="4"/>
      <c r="V344" s="4"/>
      <c r="W344" s="6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447"/>
    </row>
    <row r="345" spans="1:34" s="147" customFormat="1" hidden="1" x14ac:dyDescent="0.2">
      <c r="A345" s="593">
        <v>1</v>
      </c>
      <c r="B345" s="597"/>
      <c r="C345" s="463"/>
      <c r="D345" s="613" t="s">
        <v>81</v>
      </c>
      <c r="E345" s="462">
        <v>1961</v>
      </c>
      <c r="F345" s="351">
        <v>-4</v>
      </c>
      <c r="G345" s="58"/>
      <c r="H345" s="82"/>
      <c r="I345" s="83"/>
      <c r="J345" s="58"/>
      <c r="K345" s="82"/>
      <c r="L345" s="83"/>
      <c r="M345" s="63"/>
      <c r="N345" s="64">
        <v>854</v>
      </c>
      <c r="O345" s="172" t="s">
        <v>5</v>
      </c>
      <c r="P345" s="25"/>
      <c r="Q345" s="5"/>
      <c r="R345" s="4"/>
      <c r="S345" s="4"/>
      <c r="T345" s="5"/>
      <c r="U345" s="4"/>
      <c r="V345" s="4"/>
      <c r="W345" s="6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447"/>
    </row>
    <row r="346" spans="1:34" s="147" customFormat="1" hidden="1" x14ac:dyDescent="0.2">
      <c r="A346" s="593">
        <v>1</v>
      </c>
      <c r="B346" s="597"/>
      <c r="C346" s="463" t="s">
        <v>17</v>
      </c>
      <c r="D346" s="613" t="s">
        <v>81</v>
      </c>
      <c r="E346" s="462">
        <v>1962</v>
      </c>
      <c r="F346" s="351">
        <v>-3</v>
      </c>
      <c r="G346" s="58"/>
      <c r="H346" s="82"/>
      <c r="I346" s="83"/>
      <c r="J346" s="58"/>
      <c r="K346" s="82"/>
      <c r="L346" s="83"/>
      <c r="M346" s="63"/>
      <c r="N346" s="64">
        <v>879</v>
      </c>
      <c r="O346" s="172" t="s">
        <v>5</v>
      </c>
      <c r="P346" s="25"/>
      <c r="Q346" s="5"/>
      <c r="R346" s="4"/>
      <c r="S346" s="4"/>
      <c r="T346" s="5"/>
      <c r="U346" s="4"/>
      <c r="V346" s="4"/>
      <c r="W346" s="6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447"/>
    </row>
    <row r="347" spans="1:34" s="147" customFormat="1" hidden="1" x14ac:dyDescent="0.2">
      <c r="A347" s="593">
        <v>1</v>
      </c>
      <c r="B347" s="597"/>
      <c r="C347" s="463" t="s">
        <v>17</v>
      </c>
      <c r="D347" s="613" t="s">
        <v>81</v>
      </c>
      <c r="E347" s="462">
        <v>1963</v>
      </c>
      <c r="F347" s="351">
        <v>-2</v>
      </c>
      <c r="G347" s="58"/>
      <c r="H347" s="82"/>
      <c r="I347" s="83"/>
      <c r="J347" s="58"/>
      <c r="K347" s="82"/>
      <c r="L347" s="83"/>
      <c r="M347" s="63"/>
      <c r="N347" s="64">
        <v>888</v>
      </c>
      <c r="O347" s="172" t="s">
        <v>5</v>
      </c>
      <c r="P347" s="25"/>
      <c r="Q347" s="5"/>
      <c r="R347" s="4"/>
      <c r="S347" s="4"/>
      <c r="T347" s="5"/>
      <c r="U347" s="4"/>
      <c r="V347" s="4"/>
      <c r="W347" s="6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447"/>
    </row>
    <row r="348" spans="1:34" s="147" customFormat="1" hidden="1" x14ac:dyDescent="0.2">
      <c r="A348" s="593">
        <v>1</v>
      </c>
      <c r="B348" s="597"/>
      <c r="C348" s="463" t="s">
        <v>17</v>
      </c>
      <c r="D348" s="613" t="s">
        <v>81</v>
      </c>
      <c r="E348" s="462">
        <v>1964</v>
      </c>
      <c r="F348" s="351">
        <v>-1</v>
      </c>
      <c r="G348" s="58"/>
      <c r="H348" s="82"/>
      <c r="I348" s="83"/>
      <c r="J348" s="58"/>
      <c r="K348" s="82"/>
      <c r="L348" s="83"/>
      <c r="M348" s="63"/>
      <c r="N348" s="64">
        <v>905</v>
      </c>
      <c r="O348" s="172" t="s">
        <v>5</v>
      </c>
      <c r="P348" s="25"/>
      <c r="Q348" s="5"/>
      <c r="R348" s="4"/>
      <c r="S348" s="4"/>
      <c r="T348" s="5"/>
      <c r="U348" s="4"/>
      <c r="V348" s="4"/>
      <c r="W348" s="6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447"/>
    </row>
    <row r="349" spans="1:34" s="147" customFormat="1" hidden="1" x14ac:dyDescent="0.2">
      <c r="A349" s="593">
        <v>1</v>
      </c>
      <c r="B349" s="597"/>
      <c r="C349" s="463" t="s">
        <v>17</v>
      </c>
      <c r="D349" s="613" t="s">
        <v>81</v>
      </c>
      <c r="E349" s="462">
        <v>1965</v>
      </c>
      <c r="F349" s="351">
        <v>0</v>
      </c>
      <c r="G349" s="58"/>
      <c r="H349" s="82"/>
      <c r="I349" s="83"/>
      <c r="J349" s="58"/>
      <c r="K349" s="82"/>
      <c r="L349" s="83"/>
      <c r="M349" s="63"/>
      <c r="N349" s="64">
        <v>928</v>
      </c>
      <c r="O349" s="172" t="s">
        <v>5</v>
      </c>
      <c r="P349" s="25"/>
      <c r="Q349" s="5"/>
      <c r="R349" s="4"/>
      <c r="S349" s="4"/>
      <c r="T349" s="5"/>
      <c r="U349" s="4"/>
      <c r="V349" s="4"/>
      <c r="W349" s="6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447"/>
    </row>
    <row r="350" spans="1:34" s="147" customFormat="1" hidden="1" x14ac:dyDescent="0.2">
      <c r="A350" s="593">
        <v>1</v>
      </c>
      <c r="B350" s="597"/>
      <c r="C350" s="463" t="s">
        <v>17</v>
      </c>
      <c r="D350" s="613" t="s">
        <v>81</v>
      </c>
      <c r="E350" s="462">
        <v>1966</v>
      </c>
      <c r="F350" s="351">
        <v>1</v>
      </c>
      <c r="G350" s="58"/>
      <c r="H350" s="82"/>
      <c r="I350" s="83"/>
      <c r="J350" s="58"/>
      <c r="K350" s="82"/>
      <c r="L350" s="83"/>
      <c r="M350" s="63"/>
      <c r="N350" s="64">
        <v>929</v>
      </c>
      <c r="O350" s="172" t="s">
        <v>5</v>
      </c>
      <c r="P350" s="25"/>
      <c r="Q350" s="5"/>
      <c r="R350" s="4"/>
      <c r="S350" s="4"/>
      <c r="T350" s="5"/>
      <c r="U350" s="4"/>
      <c r="V350" s="4"/>
      <c r="W350" s="6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447"/>
    </row>
    <row r="351" spans="1:34" s="147" customFormat="1" hidden="1" x14ac:dyDescent="0.2">
      <c r="A351" s="593">
        <v>1</v>
      </c>
      <c r="B351" s="597"/>
      <c r="C351" s="463" t="s">
        <v>17</v>
      </c>
      <c r="D351" s="613" t="s">
        <v>81</v>
      </c>
      <c r="E351" s="462">
        <v>1967</v>
      </c>
      <c r="F351" s="351">
        <v>2</v>
      </c>
      <c r="G351" s="58"/>
      <c r="H351" s="82"/>
      <c r="I351" s="83"/>
      <c r="J351" s="58"/>
      <c r="K351" s="82"/>
      <c r="L351" s="83"/>
      <c r="M351" s="63"/>
      <c r="N351" s="64">
        <v>945</v>
      </c>
      <c r="O351" s="172" t="s">
        <v>5</v>
      </c>
      <c r="P351" s="25"/>
      <c r="Q351" s="5"/>
      <c r="R351" s="4"/>
      <c r="S351" s="4"/>
      <c r="T351" s="5"/>
      <c r="U351" s="4"/>
      <c r="V351" s="4"/>
      <c r="W351" s="6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447"/>
    </row>
    <row r="352" spans="1:34" s="147" customFormat="1" hidden="1" x14ac:dyDescent="0.2">
      <c r="A352" s="593">
        <v>1</v>
      </c>
      <c r="B352" s="597"/>
      <c r="C352" s="463" t="s">
        <v>17</v>
      </c>
      <c r="D352" s="613" t="s">
        <v>81</v>
      </c>
      <c r="E352" s="462">
        <v>1968</v>
      </c>
      <c r="F352" s="351">
        <v>3</v>
      </c>
      <c r="G352" s="58"/>
      <c r="H352" s="82"/>
      <c r="I352" s="83"/>
      <c r="J352" s="58"/>
      <c r="K352" s="82"/>
      <c r="L352" s="83"/>
      <c r="M352" s="63"/>
      <c r="N352" s="64">
        <v>954</v>
      </c>
      <c r="O352" s="172" t="s">
        <v>5</v>
      </c>
      <c r="P352" s="25"/>
      <c r="Q352" s="5"/>
      <c r="R352" s="4"/>
      <c r="S352" s="4"/>
      <c r="T352" s="5"/>
      <c r="U352" s="4"/>
      <c r="V352" s="4"/>
      <c r="W352" s="6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447"/>
    </row>
    <row r="353" spans="1:34" s="147" customFormat="1" hidden="1" x14ac:dyDescent="0.2">
      <c r="A353" s="593">
        <v>1</v>
      </c>
      <c r="B353" s="597"/>
      <c r="C353" s="463" t="s">
        <v>17</v>
      </c>
      <c r="D353" s="613" t="s">
        <v>81</v>
      </c>
      <c r="E353" s="462">
        <v>1969</v>
      </c>
      <c r="F353" s="351">
        <v>4</v>
      </c>
      <c r="G353" s="58"/>
      <c r="H353" s="82"/>
      <c r="I353" s="83"/>
      <c r="J353" s="58"/>
      <c r="K353" s="82"/>
      <c r="L353" s="83"/>
      <c r="M353" s="63"/>
      <c r="N353" s="64">
        <v>1064</v>
      </c>
      <c r="O353" s="172" t="s">
        <v>5</v>
      </c>
      <c r="P353" s="25"/>
      <c r="Q353" s="5"/>
      <c r="R353" s="4"/>
      <c r="S353" s="4"/>
      <c r="T353" s="5"/>
      <c r="U353" s="4"/>
      <c r="V353" s="4"/>
      <c r="W353" s="6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447"/>
    </row>
    <row r="354" spans="1:34" s="147" customFormat="1" hidden="1" x14ac:dyDescent="0.2">
      <c r="A354" s="593">
        <v>1</v>
      </c>
      <c r="B354" s="597"/>
      <c r="C354" s="463" t="s">
        <v>17</v>
      </c>
      <c r="D354" s="613" t="s">
        <v>81</v>
      </c>
      <c r="E354" s="462">
        <v>1970</v>
      </c>
      <c r="F354" s="351">
        <v>5</v>
      </c>
      <c r="G354" s="58"/>
      <c r="H354" s="82"/>
      <c r="I354" s="83"/>
      <c r="J354" s="58"/>
      <c r="K354" s="82"/>
      <c r="L354" s="83"/>
      <c r="M354" s="63"/>
      <c r="N354" s="64">
        <v>1127</v>
      </c>
      <c r="O354" s="172" t="s">
        <v>5</v>
      </c>
      <c r="P354" s="25"/>
      <c r="Q354" s="5"/>
      <c r="R354" s="4"/>
      <c r="S354" s="4"/>
      <c r="T354" s="5"/>
      <c r="U354" s="4"/>
      <c r="V354" s="4"/>
      <c r="W354" s="6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447"/>
    </row>
    <row r="355" spans="1:34" s="147" customFormat="1" hidden="1" x14ac:dyDescent="0.2">
      <c r="A355" s="593">
        <v>1</v>
      </c>
      <c r="B355" s="597"/>
      <c r="C355" s="463" t="s">
        <v>17</v>
      </c>
      <c r="D355" s="613" t="s">
        <v>81</v>
      </c>
      <c r="E355" s="462">
        <v>1971</v>
      </c>
      <c r="F355" s="351">
        <v>6</v>
      </c>
      <c r="G355" s="58"/>
      <c r="H355" s="82"/>
      <c r="I355" s="83"/>
      <c r="J355" s="58"/>
      <c r="K355" s="82"/>
      <c r="L355" s="83"/>
      <c r="M355" s="63"/>
      <c r="N355" s="64">
        <v>1252</v>
      </c>
      <c r="O355" s="172" t="s">
        <v>5</v>
      </c>
      <c r="P355" s="25"/>
      <c r="Q355" s="5"/>
      <c r="R355" s="4"/>
      <c r="S355" s="4"/>
      <c r="T355" s="5"/>
      <c r="U355" s="4"/>
      <c r="V355" s="4"/>
      <c r="W355" s="6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447"/>
    </row>
    <row r="356" spans="1:34" s="147" customFormat="1" hidden="1" x14ac:dyDescent="0.2">
      <c r="A356" s="593">
        <v>1</v>
      </c>
      <c r="B356" s="597"/>
      <c r="C356" s="463" t="s">
        <v>17</v>
      </c>
      <c r="D356" s="613" t="s">
        <v>81</v>
      </c>
      <c r="E356" s="462">
        <v>1972</v>
      </c>
      <c r="F356" s="351">
        <v>7</v>
      </c>
      <c r="G356" s="58"/>
      <c r="H356" s="82"/>
      <c r="I356" s="83"/>
      <c r="J356" s="58"/>
      <c r="K356" s="82"/>
      <c r="L356" s="83"/>
      <c r="M356" s="63"/>
      <c r="N356" s="64">
        <v>1285</v>
      </c>
      <c r="O356" s="172" t="s">
        <v>5</v>
      </c>
      <c r="P356" s="25"/>
      <c r="Q356" s="5"/>
      <c r="R356" s="4"/>
      <c r="S356" s="4"/>
      <c r="T356" s="5"/>
      <c r="U356" s="4"/>
      <c r="V356" s="4"/>
      <c r="W356" s="6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447"/>
    </row>
    <row r="357" spans="1:34" s="147" customFormat="1" hidden="1" x14ac:dyDescent="0.2">
      <c r="A357" s="593">
        <v>1</v>
      </c>
      <c r="B357" s="597"/>
      <c r="C357" s="463" t="s">
        <v>17</v>
      </c>
      <c r="D357" s="613" t="s">
        <v>81</v>
      </c>
      <c r="E357" s="462">
        <v>1973</v>
      </c>
      <c r="F357" s="351">
        <v>8</v>
      </c>
      <c r="G357" s="58"/>
      <c r="H357" s="82"/>
      <c r="I357" s="83"/>
      <c r="J357" s="58"/>
      <c r="K357" s="82"/>
      <c r="L357" s="83"/>
      <c r="M357" s="63"/>
      <c r="N357" s="64">
        <v>1307</v>
      </c>
      <c r="O357" s="172" t="s">
        <v>5</v>
      </c>
      <c r="P357" s="25"/>
      <c r="Q357" s="5"/>
      <c r="R357" s="4"/>
      <c r="S357" s="4"/>
      <c r="T357" s="5"/>
      <c r="U357" s="4"/>
      <c r="V357" s="4"/>
      <c r="W357" s="6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447"/>
    </row>
    <row r="358" spans="1:34" s="147" customFormat="1" hidden="1" x14ac:dyDescent="0.2">
      <c r="A358" s="593">
        <v>1</v>
      </c>
      <c r="B358" s="597"/>
      <c r="C358" s="463" t="s">
        <v>17</v>
      </c>
      <c r="D358" s="613" t="s">
        <v>81</v>
      </c>
      <c r="E358" s="462">
        <v>1974</v>
      </c>
      <c r="F358" s="351">
        <v>9</v>
      </c>
      <c r="G358" s="58"/>
      <c r="H358" s="82"/>
      <c r="I358" s="83"/>
      <c r="J358" s="58"/>
      <c r="K358" s="82"/>
      <c r="L358" s="83"/>
      <c r="M358" s="63"/>
      <c r="N358" s="64">
        <v>1445</v>
      </c>
      <c r="O358" s="172" t="s">
        <v>5</v>
      </c>
      <c r="P358" s="25"/>
      <c r="Q358" s="5"/>
      <c r="R358" s="4"/>
      <c r="S358" s="4"/>
      <c r="T358" s="5"/>
      <c r="U358" s="4"/>
      <c r="V358" s="4"/>
      <c r="W358" s="6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447"/>
    </row>
    <row r="359" spans="1:34" s="147" customFormat="1" hidden="1" x14ac:dyDescent="0.2">
      <c r="A359" s="593">
        <v>1</v>
      </c>
      <c r="B359" s="597"/>
      <c r="C359" s="463" t="s">
        <v>17</v>
      </c>
      <c r="D359" s="613" t="s">
        <v>81</v>
      </c>
      <c r="E359" s="462">
        <v>1975</v>
      </c>
      <c r="F359" s="351">
        <v>10</v>
      </c>
      <c r="G359" s="58"/>
      <c r="H359" s="82"/>
      <c r="I359" s="83"/>
      <c r="J359" s="58"/>
      <c r="K359" s="82"/>
      <c r="L359" s="83"/>
      <c r="M359" s="63"/>
      <c r="N359" s="64">
        <v>1537</v>
      </c>
      <c r="O359" s="172" t="s">
        <v>5</v>
      </c>
      <c r="P359" s="25"/>
      <c r="Q359" s="5"/>
      <c r="R359" s="4"/>
      <c r="S359" s="4"/>
      <c r="T359" s="5"/>
      <c r="U359" s="4"/>
      <c r="V359" s="4"/>
      <c r="W359" s="6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447"/>
    </row>
    <row r="360" spans="1:34" s="147" customFormat="1" hidden="1" x14ac:dyDescent="0.2">
      <c r="A360" s="593">
        <v>1</v>
      </c>
      <c r="B360" s="597"/>
      <c r="C360" s="463" t="s">
        <v>17</v>
      </c>
      <c r="D360" s="613" t="s">
        <v>81</v>
      </c>
      <c r="E360" s="462">
        <v>1976</v>
      </c>
      <c r="F360" s="351">
        <v>11</v>
      </c>
      <c r="G360" s="58"/>
      <c r="H360" s="82"/>
      <c r="I360" s="83"/>
      <c r="J360" s="58"/>
      <c r="K360" s="82"/>
      <c r="L360" s="83"/>
      <c r="M360" s="63"/>
      <c r="N360" s="64">
        <v>1633</v>
      </c>
      <c r="O360" s="172" t="s">
        <v>5</v>
      </c>
      <c r="P360" s="25"/>
      <c r="Q360" s="5"/>
      <c r="R360" s="4"/>
      <c r="S360" s="4"/>
      <c r="T360" s="5"/>
      <c r="U360" s="4"/>
      <c r="V360" s="4"/>
      <c r="W360" s="6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447"/>
    </row>
    <row r="361" spans="1:34" s="147" customFormat="1" hidden="1" x14ac:dyDescent="0.2">
      <c r="A361" s="593">
        <v>1</v>
      </c>
      <c r="B361" s="597"/>
      <c r="C361" s="463" t="s">
        <v>17</v>
      </c>
      <c r="D361" s="613" t="s">
        <v>81</v>
      </c>
      <c r="E361" s="462">
        <v>1977</v>
      </c>
      <c r="F361" s="351">
        <v>12</v>
      </c>
      <c r="G361" s="58"/>
      <c r="H361" s="82"/>
      <c r="I361" s="83"/>
      <c r="J361" s="58"/>
      <c r="K361" s="82"/>
      <c r="L361" s="83"/>
      <c r="M361" s="63"/>
      <c r="N361" s="64">
        <v>1775</v>
      </c>
      <c r="O361" s="172" t="s">
        <v>5</v>
      </c>
      <c r="P361" s="25"/>
      <c r="Q361" s="5"/>
      <c r="R361" s="4"/>
      <c r="S361" s="4"/>
      <c r="T361" s="5"/>
      <c r="U361" s="4"/>
      <c r="V361" s="4"/>
      <c r="W361" s="6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447"/>
    </row>
    <row r="362" spans="1:34" s="147" customFormat="1" hidden="1" x14ac:dyDescent="0.2">
      <c r="A362" s="593">
        <v>1</v>
      </c>
      <c r="B362" s="597"/>
      <c r="C362" s="463" t="s">
        <v>17</v>
      </c>
      <c r="D362" s="613" t="s">
        <v>81</v>
      </c>
      <c r="E362" s="462">
        <v>1978</v>
      </c>
      <c r="F362" s="351">
        <v>13</v>
      </c>
      <c r="G362" s="58"/>
      <c r="H362" s="82"/>
      <c r="I362" s="83"/>
      <c r="J362" s="58"/>
      <c r="K362" s="82"/>
      <c r="L362" s="83"/>
      <c r="M362" s="63"/>
      <c r="N362" s="64">
        <v>1920</v>
      </c>
      <c r="O362" s="172" t="s">
        <v>5</v>
      </c>
      <c r="P362" s="25"/>
      <c r="Q362" s="5"/>
      <c r="R362" s="4"/>
      <c r="S362" s="4"/>
      <c r="T362" s="5"/>
      <c r="U362" s="4"/>
      <c r="V362" s="4"/>
      <c r="W362" s="6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447"/>
    </row>
    <row r="363" spans="1:34" s="147" customFormat="1" hidden="1" x14ac:dyDescent="0.2">
      <c r="A363" s="593">
        <v>1</v>
      </c>
      <c r="B363" s="597"/>
      <c r="C363" s="463" t="s">
        <v>17</v>
      </c>
      <c r="D363" s="613" t="s">
        <v>81</v>
      </c>
      <c r="E363" s="462">
        <v>1979</v>
      </c>
      <c r="F363" s="351">
        <v>14</v>
      </c>
      <c r="G363" s="58"/>
      <c r="H363" s="82"/>
      <c r="I363" s="83"/>
      <c r="J363" s="58"/>
      <c r="K363" s="82"/>
      <c r="L363" s="83"/>
      <c r="M363" s="63"/>
      <c r="N363" s="64">
        <v>2049</v>
      </c>
      <c r="O363" s="172" t="s">
        <v>5</v>
      </c>
      <c r="P363" s="25"/>
      <c r="Q363" s="5"/>
      <c r="R363" s="4"/>
      <c r="S363" s="4"/>
      <c r="T363" s="5"/>
      <c r="U363" s="4"/>
      <c r="V363" s="4"/>
      <c r="W363" s="6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447"/>
    </row>
    <row r="364" spans="1:34" s="147" customFormat="1" hidden="1" x14ac:dyDescent="0.2">
      <c r="A364" s="593">
        <v>1</v>
      </c>
      <c r="B364" s="597"/>
      <c r="C364" s="463" t="s">
        <v>17</v>
      </c>
      <c r="D364" s="613" t="s">
        <v>81</v>
      </c>
      <c r="E364" s="462">
        <v>1980</v>
      </c>
      <c r="F364" s="351">
        <v>15</v>
      </c>
      <c r="G364" s="58"/>
      <c r="H364" s="82"/>
      <c r="I364" s="83"/>
      <c r="J364" s="58"/>
      <c r="K364" s="82"/>
      <c r="L364" s="83"/>
      <c r="M364" s="63"/>
      <c r="N364" s="64">
        <v>2262</v>
      </c>
      <c r="O364" s="172" t="s">
        <v>5</v>
      </c>
      <c r="P364" s="25"/>
      <c r="Q364" s="5"/>
      <c r="R364" s="4"/>
      <c r="S364" s="4"/>
      <c r="T364" s="5"/>
      <c r="U364" s="4"/>
      <c r="V364" s="4"/>
      <c r="W364" s="6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447"/>
    </row>
    <row r="365" spans="1:34" s="147" customFormat="1" hidden="1" x14ac:dyDescent="0.2">
      <c r="A365" s="593">
        <v>1</v>
      </c>
      <c r="B365" s="597"/>
      <c r="C365" s="463" t="s">
        <v>17</v>
      </c>
      <c r="D365" s="613" t="s">
        <v>81</v>
      </c>
      <c r="E365" s="462">
        <v>1981</v>
      </c>
      <c r="F365" s="351">
        <v>16</v>
      </c>
      <c r="G365" s="58"/>
      <c r="H365" s="82"/>
      <c r="I365" s="83"/>
      <c r="J365" s="58"/>
      <c r="K365" s="82"/>
      <c r="L365" s="83"/>
      <c r="M365" s="63"/>
      <c r="N365" s="64">
        <v>2362</v>
      </c>
      <c r="O365" s="172" t="s">
        <v>5</v>
      </c>
      <c r="P365" s="25"/>
      <c r="Q365" s="5"/>
      <c r="R365" s="4"/>
      <c r="S365" s="4"/>
      <c r="T365" s="5"/>
      <c r="U365" s="4"/>
      <c r="V365" s="4"/>
      <c r="W365" s="6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447"/>
    </row>
    <row r="366" spans="1:34" s="147" customFormat="1" hidden="1" x14ac:dyDescent="0.2">
      <c r="A366" s="593">
        <v>1</v>
      </c>
      <c r="B366" s="597"/>
      <c r="C366" s="463" t="s">
        <v>17</v>
      </c>
      <c r="D366" s="613" t="s">
        <v>81</v>
      </c>
      <c r="E366" s="462">
        <v>1982</v>
      </c>
      <c r="F366" s="351">
        <v>17</v>
      </c>
      <c r="G366" s="58"/>
      <c r="H366" s="82"/>
      <c r="I366" s="83"/>
      <c r="J366" s="58"/>
      <c r="K366" s="82"/>
      <c r="L366" s="83"/>
      <c r="M366" s="63"/>
      <c r="N366" s="64">
        <v>2216</v>
      </c>
      <c r="O366" s="172" t="s">
        <v>5</v>
      </c>
      <c r="P366" s="25"/>
      <c r="Q366" s="5"/>
      <c r="R366" s="4"/>
      <c r="S366" s="4"/>
      <c r="T366" s="5"/>
      <c r="U366" s="4"/>
      <c r="V366" s="4"/>
      <c r="W366" s="6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447"/>
    </row>
    <row r="367" spans="1:34" s="147" customFormat="1" hidden="1" x14ac:dyDescent="0.2">
      <c r="A367" s="593">
        <v>1</v>
      </c>
      <c r="B367" s="597"/>
      <c r="C367" s="463" t="s">
        <v>17</v>
      </c>
      <c r="D367" s="613" t="s">
        <v>81</v>
      </c>
      <c r="E367" s="462">
        <v>1983</v>
      </c>
      <c r="F367" s="351">
        <v>18</v>
      </c>
      <c r="G367" s="58"/>
      <c r="H367" s="82"/>
      <c r="I367" s="83"/>
      <c r="J367" s="58"/>
      <c r="K367" s="82"/>
      <c r="L367" s="83"/>
      <c r="M367" s="63"/>
      <c r="N367" s="64">
        <v>2402</v>
      </c>
      <c r="O367" s="172" t="s">
        <v>5</v>
      </c>
      <c r="P367" s="25"/>
      <c r="Q367" s="5"/>
      <c r="R367" s="4"/>
      <c r="S367" s="4"/>
      <c r="T367" s="5"/>
      <c r="U367" s="4"/>
      <c r="V367" s="4"/>
      <c r="W367" s="6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447"/>
    </row>
    <row r="368" spans="1:34" s="147" customFormat="1" hidden="1" x14ac:dyDescent="0.2">
      <c r="A368" s="593">
        <v>1</v>
      </c>
      <c r="B368" s="593" t="s">
        <v>120</v>
      </c>
      <c r="C368" s="463" t="s">
        <v>17</v>
      </c>
      <c r="D368" s="613" t="s">
        <v>81</v>
      </c>
      <c r="E368" s="462">
        <v>1984</v>
      </c>
      <c r="F368" s="351">
        <v>19</v>
      </c>
      <c r="G368" s="409">
        <v>537</v>
      </c>
      <c r="H368" s="410">
        <v>283</v>
      </c>
      <c r="I368" s="411">
        <v>820</v>
      </c>
      <c r="J368" s="409">
        <v>213</v>
      </c>
      <c r="K368" s="410">
        <v>140</v>
      </c>
      <c r="L368" s="411">
        <v>353</v>
      </c>
      <c r="M368" s="65">
        <v>212</v>
      </c>
      <c r="N368" s="65">
        <v>2567</v>
      </c>
      <c r="O368" s="172" t="s">
        <v>5</v>
      </c>
      <c r="P368" s="25"/>
      <c r="Q368" s="5"/>
      <c r="R368" s="4"/>
      <c r="S368" s="4"/>
      <c r="T368" s="5"/>
      <c r="U368" s="4"/>
      <c r="V368" s="4"/>
      <c r="W368" s="6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447"/>
    </row>
    <row r="369" spans="1:34" s="147" customFormat="1" hidden="1" x14ac:dyDescent="0.2">
      <c r="A369" s="593">
        <v>1</v>
      </c>
      <c r="B369" s="593" t="s">
        <v>120</v>
      </c>
      <c r="C369" s="463" t="s">
        <v>17</v>
      </c>
      <c r="D369" s="613" t="s">
        <v>81</v>
      </c>
      <c r="E369" s="462">
        <v>1985</v>
      </c>
      <c r="F369" s="351">
        <v>20</v>
      </c>
      <c r="G369" s="409">
        <v>620</v>
      </c>
      <c r="H369" s="410">
        <v>323</v>
      </c>
      <c r="I369" s="411">
        <v>943</v>
      </c>
      <c r="J369" s="409">
        <v>238</v>
      </c>
      <c r="K369" s="410">
        <v>130</v>
      </c>
      <c r="L369" s="411">
        <v>368</v>
      </c>
      <c r="M369" s="65">
        <v>220</v>
      </c>
      <c r="N369" s="65">
        <v>2754</v>
      </c>
      <c r="O369" s="172" t="s">
        <v>5</v>
      </c>
      <c r="P369" s="25"/>
      <c r="Q369" s="5"/>
      <c r="R369" s="4"/>
      <c r="S369" s="4"/>
      <c r="T369" s="5"/>
      <c r="U369" s="4"/>
      <c r="V369" s="4"/>
      <c r="W369" s="6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447"/>
    </row>
    <row r="370" spans="1:34" s="147" customFormat="1" hidden="1" x14ac:dyDescent="0.2">
      <c r="A370" s="593">
        <v>1</v>
      </c>
      <c r="B370" s="593" t="s">
        <v>120</v>
      </c>
      <c r="C370" s="463" t="s">
        <v>17</v>
      </c>
      <c r="D370" s="613" t="s">
        <v>81</v>
      </c>
      <c r="E370" s="462">
        <v>1986</v>
      </c>
      <c r="F370" s="351">
        <v>21</v>
      </c>
      <c r="G370" s="409">
        <v>543</v>
      </c>
      <c r="H370" s="410">
        <v>333</v>
      </c>
      <c r="I370" s="411">
        <v>876</v>
      </c>
      <c r="J370" s="409">
        <v>287</v>
      </c>
      <c r="K370" s="410">
        <v>196</v>
      </c>
      <c r="L370" s="411">
        <v>483</v>
      </c>
      <c r="M370" s="65">
        <v>227</v>
      </c>
      <c r="N370" s="65">
        <v>3052</v>
      </c>
      <c r="O370" s="172" t="s">
        <v>5</v>
      </c>
      <c r="P370" s="25"/>
      <c r="Q370" s="5"/>
      <c r="R370" s="4"/>
      <c r="S370" s="4"/>
      <c r="T370" s="5"/>
      <c r="U370" s="4"/>
      <c r="V370" s="4"/>
      <c r="W370" s="6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447"/>
    </row>
    <row r="371" spans="1:34" s="147" customFormat="1" hidden="1" x14ac:dyDescent="0.2">
      <c r="A371" s="593">
        <v>1</v>
      </c>
      <c r="B371" s="593" t="s">
        <v>120</v>
      </c>
      <c r="C371" s="463" t="s">
        <v>17</v>
      </c>
      <c r="D371" s="613" t="s">
        <v>81</v>
      </c>
      <c r="E371" s="462">
        <v>1987</v>
      </c>
      <c r="F371" s="351">
        <v>22</v>
      </c>
      <c r="G371" s="409">
        <v>515</v>
      </c>
      <c r="H371" s="410">
        <v>326</v>
      </c>
      <c r="I371" s="411">
        <v>841</v>
      </c>
      <c r="J371" s="409">
        <v>297</v>
      </c>
      <c r="K371" s="410">
        <v>150</v>
      </c>
      <c r="L371" s="411">
        <v>447</v>
      </c>
      <c r="M371" s="65">
        <v>267</v>
      </c>
      <c r="N371" s="65">
        <v>3268</v>
      </c>
      <c r="O371" s="172" t="s">
        <v>5</v>
      </c>
      <c r="P371" s="25"/>
      <c r="Q371" s="5"/>
      <c r="R371" s="4"/>
      <c r="S371" s="4"/>
      <c r="T371" s="5"/>
      <c r="U371" s="4"/>
      <c r="V371" s="4"/>
      <c r="W371" s="6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447"/>
    </row>
    <row r="372" spans="1:34" s="147" customFormat="1" hidden="1" x14ac:dyDescent="0.2">
      <c r="A372" s="593">
        <v>1</v>
      </c>
      <c r="B372" s="593" t="s">
        <v>120</v>
      </c>
      <c r="C372" s="463" t="s">
        <v>17</v>
      </c>
      <c r="D372" s="613" t="s">
        <v>81</v>
      </c>
      <c r="E372" s="462">
        <v>1988</v>
      </c>
      <c r="F372" s="351">
        <v>23</v>
      </c>
      <c r="G372" s="409">
        <v>586</v>
      </c>
      <c r="H372" s="410">
        <v>424</v>
      </c>
      <c r="I372" s="411">
        <v>1010</v>
      </c>
      <c r="J372" s="409">
        <v>355</v>
      </c>
      <c r="K372" s="410">
        <v>244</v>
      </c>
      <c r="L372" s="411">
        <v>599</v>
      </c>
      <c r="M372" s="65">
        <v>331</v>
      </c>
      <c r="N372" s="65">
        <v>3595</v>
      </c>
      <c r="O372" s="172" t="s">
        <v>5</v>
      </c>
      <c r="P372" s="25"/>
      <c r="Q372" s="5"/>
      <c r="R372" s="4"/>
      <c r="S372" s="4"/>
      <c r="T372" s="5"/>
      <c r="U372" s="4"/>
      <c r="V372" s="4"/>
      <c r="W372" s="6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447"/>
    </row>
    <row r="373" spans="1:34" s="147" customFormat="1" hidden="1" x14ac:dyDescent="0.2">
      <c r="A373" s="593">
        <v>1</v>
      </c>
      <c r="B373" s="593" t="s">
        <v>120</v>
      </c>
      <c r="C373" s="463" t="s">
        <v>17</v>
      </c>
      <c r="D373" s="613" t="s">
        <v>81</v>
      </c>
      <c r="E373" s="462">
        <v>1989</v>
      </c>
      <c r="F373" s="351">
        <v>24</v>
      </c>
      <c r="G373" s="409">
        <v>650</v>
      </c>
      <c r="H373" s="410">
        <v>335</v>
      </c>
      <c r="I373" s="411">
        <v>985</v>
      </c>
      <c r="J373" s="409">
        <v>289</v>
      </c>
      <c r="K373" s="410">
        <v>207</v>
      </c>
      <c r="L373" s="411">
        <v>496</v>
      </c>
      <c r="M373" s="65">
        <v>300</v>
      </c>
      <c r="N373" s="65">
        <v>3837</v>
      </c>
      <c r="O373" s="172" t="s">
        <v>5</v>
      </c>
      <c r="P373" s="25"/>
      <c r="Q373" s="5"/>
      <c r="R373" s="4"/>
      <c r="S373" s="4"/>
      <c r="T373" s="5"/>
      <c r="U373" s="4"/>
      <c r="V373" s="4"/>
      <c r="W373" s="6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447"/>
    </row>
    <row r="374" spans="1:34" s="147" customFormat="1" hidden="1" x14ac:dyDescent="0.2">
      <c r="A374" s="593">
        <v>1</v>
      </c>
      <c r="B374" s="593" t="s">
        <v>120</v>
      </c>
      <c r="C374" s="463" t="s">
        <v>17</v>
      </c>
      <c r="D374" s="613" t="s">
        <v>81</v>
      </c>
      <c r="E374" s="462">
        <v>1990</v>
      </c>
      <c r="F374" s="351">
        <v>25</v>
      </c>
      <c r="G374" s="58">
        <v>941</v>
      </c>
      <c r="H374" s="82">
        <v>372</v>
      </c>
      <c r="I374" s="83">
        <v>1313</v>
      </c>
      <c r="J374" s="58">
        <v>427</v>
      </c>
      <c r="K374" s="82">
        <v>238</v>
      </c>
      <c r="L374" s="83">
        <v>665</v>
      </c>
      <c r="M374" s="63">
        <v>476</v>
      </c>
      <c r="N374" s="64">
        <v>3982</v>
      </c>
      <c r="O374" s="172" t="s">
        <v>5</v>
      </c>
      <c r="P374" s="25"/>
      <c r="Q374" s="5"/>
      <c r="R374" s="4"/>
      <c r="S374" s="4"/>
      <c r="T374" s="5"/>
      <c r="U374" s="4"/>
      <c r="V374" s="4"/>
      <c r="W374" s="6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447"/>
    </row>
    <row r="375" spans="1:34" s="147" customFormat="1" hidden="1" x14ac:dyDescent="0.2">
      <c r="A375" s="593">
        <v>1</v>
      </c>
      <c r="B375" s="593" t="s">
        <v>120</v>
      </c>
      <c r="C375" s="463" t="s">
        <v>17</v>
      </c>
      <c r="D375" s="613" t="s">
        <v>81</v>
      </c>
      <c r="E375" s="462">
        <v>1991</v>
      </c>
      <c r="F375" s="351">
        <v>26</v>
      </c>
      <c r="G375" s="58">
        <v>786</v>
      </c>
      <c r="H375" s="82">
        <v>332</v>
      </c>
      <c r="I375" s="83">
        <v>1118</v>
      </c>
      <c r="J375" s="58">
        <v>292</v>
      </c>
      <c r="K375" s="82">
        <v>284</v>
      </c>
      <c r="L375" s="83">
        <v>576</v>
      </c>
      <c r="M375" s="63">
        <v>507</v>
      </c>
      <c r="N375" s="64">
        <v>4038</v>
      </c>
      <c r="O375" s="172"/>
      <c r="P375" s="25"/>
      <c r="Q375" s="5"/>
      <c r="R375" s="4"/>
      <c r="S375" s="4"/>
      <c r="T375" s="5"/>
      <c r="U375" s="4"/>
      <c r="V375" s="4"/>
      <c r="W375" s="6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447"/>
    </row>
    <row r="376" spans="1:34" s="147" customFormat="1" hidden="1" x14ac:dyDescent="0.2">
      <c r="A376" s="593">
        <v>1</v>
      </c>
      <c r="B376" s="593" t="s">
        <v>120</v>
      </c>
      <c r="C376" s="463" t="s">
        <v>17</v>
      </c>
      <c r="D376" s="613" t="s">
        <v>81</v>
      </c>
      <c r="E376" s="462">
        <v>1992</v>
      </c>
      <c r="F376" s="351">
        <v>27</v>
      </c>
      <c r="G376" s="58">
        <v>728</v>
      </c>
      <c r="H376" s="82">
        <v>348</v>
      </c>
      <c r="I376" s="83">
        <v>1076</v>
      </c>
      <c r="J376" s="58">
        <v>330</v>
      </c>
      <c r="K376" s="82">
        <v>261</v>
      </c>
      <c r="L376" s="83">
        <v>591</v>
      </c>
      <c r="M376" s="63">
        <v>601</v>
      </c>
      <c r="N376" s="64">
        <v>4011</v>
      </c>
      <c r="O376" s="172" t="s">
        <v>5</v>
      </c>
      <c r="P376" s="25"/>
      <c r="Q376" s="5"/>
      <c r="R376" s="4"/>
      <c r="S376" s="4"/>
      <c r="T376" s="5"/>
      <c r="U376" s="4"/>
      <c r="V376" s="4"/>
      <c r="W376" s="6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447"/>
    </row>
    <row r="377" spans="1:34" s="147" customFormat="1" hidden="1" x14ac:dyDescent="0.2">
      <c r="A377" s="593">
        <v>1</v>
      </c>
      <c r="B377" s="593" t="s">
        <v>120</v>
      </c>
      <c r="C377" s="463" t="s">
        <v>17</v>
      </c>
      <c r="D377" s="613" t="s">
        <v>81</v>
      </c>
      <c r="E377" s="462">
        <v>1993</v>
      </c>
      <c r="F377" s="351">
        <v>28</v>
      </c>
      <c r="G377" s="58">
        <v>799</v>
      </c>
      <c r="H377" s="82">
        <v>477</v>
      </c>
      <c r="I377" s="83">
        <v>1276</v>
      </c>
      <c r="J377" s="58">
        <v>409</v>
      </c>
      <c r="K377" s="82">
        <v>274</v>
      </c>
      <c r="L377" s="83">
        <v>683</v>
      </c>
      <c r="M377" s="63">
        <v>566</v>
      </c>
      <c r="N377" s="64">
        <v>4122</v>
      </c>
      <c r="O377" s="172" t="s">
        <v>5</v>
      </c>
      <c r="P377" s="25"/>
      <c r="Q377" s="5"/>
      <c r="R377" s="4"/>
      <c r="S377" s="4"/>
      <c r="T377" s="5"/>
      <c r="U377" s="4"/>
      <c r="V377" s="4"/>
      <c r="W377" s="6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447"/>
    </row>
    <row r="378" spans="1:34" s="147" customFormat="1" hidden="1" x14ac:dyDescent="0.2">
      <c r="A378" s="593">
        <v>1</v>
      </c>
      <c r="B378" s="593" t="s">
        <v>120</v>
      </c>
      <c r="C378" s="463" t="s">
        <v>17</v>
      </c>
      <c r="D378" s="613" t="s">
        <v>81</v>
      </c>
      <c r="E378" s="462">
        <v>1994</v>
      </c>
      <c r="F378" s="351">
        <v>29</v>
      </c>
      <c r="G378" s="58">
        <v>708</v>
      </c>
      <c r="H378" s="82">
        <v>383</v>
      </c>
      <c r="I378" s="83">
        <v>1091</v>
      </c>
      <c r="J378" s="58">
        <v>430</v>
      </c>
      <c r="K378" s="82">
        <v>311</v>
      </c>
      <c r="L378" s="83">
        <v>741</v>
      </c>
      <c r="M378" s="63">
        <v>493</v>
      </c>
      <c r="N378" s="64">
        <v>4393</v>
      </c>
      <c r="O378" s="172"/>
      <c r="P378" s="25"/>
      <c r="Q378" s="5"/>
      <c r="R378" s="4"/>
      <c r="S378" s="4"/>
      <c r="T378" s="5"/>
      <c r="U378" s="4"/>
      <c r="V378" s="4"/>
      <c r="W378" s="6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447"/>
    </row>
    <row r="379" spans="1:34" s="147" customFormat="1" hidden="1" x14ac:dyDescent="0.2">
      <c r="A379" s="593">
        <v>1</v>
      </c>
      <c r="B379" s="593" t="s">
        <v>120</v>
      </c>
      <c r="C379" s="463" t="s">
        <v>17</v>
      </c>
      <c r="D379" s="613" t="s">
        <v>81</v>
      </c>
      <c r="E379" s="462">
        <v>1995</v>
      </c>
      <c r="F379" s="351">
        <v>30</v>
      </c>
      <c r="G379" s="58">
        <v>413</v>
      </c>
      <c r="H379" s="82">
        <v>183</v>
      </c>
      <c r="I379" s="83">
        <v>596</v>
      </c>
      <c r="J379" s="58">
        <v>555</v>
      </c>
      <c r="K379" s="82">
        <v>325</v>
      </c>
      <c r="L379" s="83">
        <v>880</v>
      </c>
      <c r="M379" s="63">
        <v>654</v>
      </c>
      <c r="N379" s="64">
        <v>4619</v>
      </c>
      <c r="O379" s="172"/>
      <c r="P379" s="25"/>
      <c r="Q379" s="5"/>
      <c r="R379" s="4"/>
      <c r="S379" s="4"/>
      <c r="T379" s="5"/>
      <c r="U379" s="4"/>
      <c r="V379" s="4"/>
      <c r="W379" s="6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447"/>
    </row>
    <row r="380" spans="1:34" s="147" customFormat="1" hidden="1" x14ac:dyDescent="0.2">
      <c r="A380" s="593">
        <v>1</v>
      </c>
      <c r="B380" s="593" t="s">
        <v>120</v>
      </c>
      <c r="C380" s="463" t="s">
        <v>17</v>
      </c>
      <c r="D380" s="613" t="s">
        <v>81</v>
      </c>
      <c r="E380" s="462">
        <v>1996</v>
      </c>
      <c r="F380" s="351">
        <v>31</v>
      </c>
      <c r="G380" s="58">
        <v>419</v>
      </c>
      <c r="H380" s="82">
        <v>115</v>
      </c>
      <c r="I380" s="83">
        <v>534</v>
      </c>
      <c r="J380" s="58">
        <v>320</v>
      </c>
      <c r="K380" s="82">
        <v>215</v>
      </c>
      <c r="L380" s="83">
        <v>535</v>
      </c>
      <c r="M380" s="63">
        <v>799</v>
      </c>
      <c r="N380" s="64">
        <v>4355</v>
      </c>
      <c r="O380" s="172"/>
      <c r="P380" s="25"/>
      <c r="Q380" s="5"/>
      <c r="R380" s="4"/>
      <c r="S380" s="4"/>
      <c r="T380" s="5"/>
      <c r="U380" s="4"/>
      <c r="V380" s="4"/>
      <c r="W380" s="6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447"/>
    </row>
    <row r="381" spans="1:34" s="147" customFormat="1" hidden="1" x14ac:dyDescent="0.2">
      <c r="A381" s="593">
        <v>1</v>
      </c>
      <c r="B381" s="593" t="s">
        <v>120</v>
      </c>
      <c r="C381" s="463" t="s">
        <v>17</v>
      </c>
      <c r="D381" s="613" t="s">
        <v>81</v>
      </c>
      <c r="E381" s="462">
        <v>1997</v>
      </c>
      <c r="F381" s="351">
        <v>32</v>
      </c>
      <c r="G381" s="58">
        <v>364</v>
      </c>
      <c r="H381" s="82">
        <v>70</v>
      </c>
      <c r="I381" s="83">
        <v>434</v>
      </c>
      <c r="J381" s="58">
        <v>299</v>
      </c>
      <c r="K381" s="82">
        <v>111</v>
      </c>
      <c r="L381" s="83">
        <v>410</v>
      </c>
      <c r="M381" s="63">
        <v>737</v>
      </c>
      <c r="N381" s="64">
        <v>4015</v>
      </c>
      <c r="O381" s="172" t="s">
        <v>5</v>
      </c>
      <c r="P381" s="25"/>
      <c r="Q381" s="5"/>
      <c r="R381" s="4"/>
      <c r="S381" s="4"/>
      <c r="T381" s="5"/>
      <c r="U381" s="4"/>
      <c r="V381" s="4"/>
      <c r="W381" s="6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447"/>
    </row>
    <row r="382" spans="1:34" s="147" customFormat="1" hidden="1" x14ac:dyDescent="0.2">
      <c r="A382" s="593">
        <v>1</v>
      </c>
      <c r="B382" s="593" t="s">
        <v>120</v>
      </c>
      <c r="C382" s="463" t="s">
        <v>17</v>
      </c>
      <c r="D382" s="613" t="s">
        <v>81</v>
      </c>
      <c r="E382" s="462">
        <v>1998</v>
      </c>
      <c r="F382" s="351">
        <v>33</v>
      </c>
      <c r="G382" s="58">
        <v>354</v>
      </c>
      <c r="H382" s="82">
        <v>66</v>
      </c>
      <c r="I382" s="83">
        <v>420</v>
      </c>
      <c r="J382" s="58">
        <v>260</v>
      </c>
      <c r="K382" s="82">
        <v>49</v>
      </c>
      <c r="L382" s="83">
        <v>309</v>
      </c>
      <c r="M382" s="64">
        <v>607</v>
      </c>
      <c r="N382" s="64">
        <v>3730</v>
      </c>
      <c r="O382" s="172"/>
      <c r="P382" s="25"/>
      <c r="Q382" s="5"/>
      <c r="R382" s="4"/>
      <c r="S382" s="4"/>
      <c r="T382" s="5"/>
      <c r="U382" s="4"/>
      <c r="V382" s="4"/>
      <c r="W382" s="6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447"/>
    </row>
    <row r="383" spans="1:34" s="147" customFormat="1" hidden="1" x14ac:dyDescent="0.2">
      <c r="A383" s="593">
        <v>1</v>
      </c>
      <c r="B383" s="593" t="s">
        <v>120</v>
      </c>
      <c r="C383" s="463" t="s">
        <v>17</v>
      </c>
      <c r="D383" s="613" t="s">
        <v>81</v>
      </c>
      <c r="E383" s="462">
        <v>1999</v>
      </c>
      <c r="F383" s="351">
        <v>34</v>
      </c>
      <c r="G383" s="58">
        <v>316</v>
      </c>
      <c r="H383" s="82">
        <v>96</v>
      </c>
      <c r="I383" s="83">
        <v>412</v>
      </c>
      <c r="J383" s="58">
        <v>215</v>
      </c>
      <c r="K383" s="82">
        <v>33</v>
      </c>
      <c r="L383" s="83">
        <v>248</v>
      </c>
      <c r="M383" s="64">
        <v>548</v>
      </c>
      <c r="N383" s="64">
        <v>3430</v>
      </c>
      <c r="O383" s="172"/>
      <c r="P383" s="25"/>
      <c r="Q383" s="5"/>
      <c r="R383" s="4"/>
      <c r="S383" s="4"/>
      <c r="T383" s="5"/>
      <c r="U383" s="4"/>
      <c r="V383" s="4"/>
      <c r="W383" s="6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447"/>
    </row>
    <row r="384" spans="1:34" s="147" customFormat="1" hidden="1" x14ac:dyDescent="0.2">
      <c r="A384" s="593">
        <v>1</v>
      </c>
      <c r="B384" s="593" t="s">
        <v>120</v>
      </c>
      <c r="C384" s="463" t="s">
        <v>17</v>
      </c>
      <c r="D384" s="613" t="s">
        <v>81</v>
      </c>
      <c r="E384" s="462">
        <v>2000</v>
      </c>
      <c r="F384" s="351">
        <v>35</v>
      </c>
      <c r="G384" s="58">
        <v>298</v>
      </c>
      <c r="H384" s="82">
        <v>38</v>
      </c>
      <c r="I384" s="83">
        <v>336</v>
      </c>
      <c r="J384" s="58">
        <v>152</v>
      </c>
      <c r="K384" s="82">
        <v>40</v>
      </c>
      <c r="L384" s="83">
        <v>192</v>
      </c>
      <c r="M384" s="64">
        <v>390</v>
      </c>
      <c r="N384" s="64">
        <v>3232</v>
      </c>
      <c r="O384" s="172"/>
      <c r="P384" s="25"/>
      <c r="Q384" s="5"/>
      <c r="R384" s="4"/>
      <c r="S384" s="4"/>
      <c r="T384" s="5"/>
      <c r="U384" s="4"/>
      <c r="V384" s="4"/>
      <c r="W384" s="6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447"/>
    </row>
    <row r="385" spans="1:34" s="147" customFormat="1" hidden="1" x14ac:dyDescent="0.2">
      <c r="A385" s="593">
        <v>1</v>
      </c>
      <c r="B385" s="593" t="s">
        <v>120</v>
      </c>
      <c r="C385" s="463" t="s">
        <v>17</v>
      </c>
      <c r="D385" s="613" t="s">
        <v>81</v>
      </c>
      <c r="E385" s="462">
        <v>2001</v>
      </c>
      <c r="F385" s="351">
        <v>36</v>
      </c>
      <c r="G385" s="58">
        <v>266</v>
      </c>
      <c r="H385" s="82">
        <v>57</v>
      </c>
      <c r="I385" s="83">
        <v>323</v>
      </c>
      <c r="J385" s="58">
        <v>149</v>
      </c>
      <c r="K385" s="82">
        <v>27</v>
      </c>
      <c r="L385" s="83">
        <v>176</v>
      </c>
      <c r="M385" s="64">
        <v>368</v>
      </c>
      <c r="N385" s="64">
        <v>3040</v>
      </c>
      <c r="O385" s="172" t="s">
        <v>5</v>
      </c>
      <c r="P385" s="25"/>
      <c r="Q385" s="5"/>
      <c r="R385" s="4"/>
      <c r="S385" s="4"/>
      <c r="T385" s="5"/>
      <c r="U385" s="4"/>
      <c r="V385" s="4"/>
      <c r="W385" s="6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447"/>
    </row>
    <row r="386" spans="1:34" s="147" customFormat="1" hidden="1" x14ac:dyDescent="0.2">
      <c r="A386" s="593">
        <v>1</v>
      </c>
      <c r="B386" s="593" t="s">
        <v>120</v>
      </c>
      <c r="C386" s="463" t="s">
        <v>17</v>
      </c>
      <c r="D386" s="613" t="s">
        <v>81</v>
      </c>
      <c r="E386" s="462">
        <v>2002</v>
      </c>
      <c r="F386" s="351">
        <v>37</v>
      </c>
      <c r="G386" s="58">
        <v>194</v>
      </c>
      <c r="H386" s="82">
        <v>23</v>
      </c>
      <c r="I386" s="83">
        <v>217</v>
      </c>
      <c r="J386" s="58">
        <v>230</v>
      </c>
      <c r="K386" s="82">
        <v>24</v>
      </c>
      <c r="L386" s="83">
        <v>254</v>
      </c>
      <c r="M386" s="64">
        <v>389</v>
      </c>
      <c r="N386" s="64">
        <v>2904</v>
      </c>
      <c r="O386" s="172"/>
      <c r="P386" s="25"/>
      <c r="Q386" s="5"/>
      <c r="R386" s="4"/>
      <c r="S386" s="4"/>
      <c r="T386" s="5"/>
      <c r="U386" s="4"/>
      <c r="V386" s="4"/>
      <c r="W386" s="6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447"/>
    </row>
    <row r="387" spans="1:34" s="147" customFormat="1" hidden="1" x14ac:dyDescent="0.2">
      <c r="A387" s="593">
        <v>1</v>
      </c>
      <c r="B387" s="593" t="s">
        <v>120</v>
      </c>
      <c r="C387" s="463" t="s">
        <v>17</v>
      </c>
      <c r="D387" s="613" t="s">
        <v>81</v>
      </c>
      <c r="E387" s="462">
        <v>2003</v>
      </c>
      <c r="F387" s="351">
        <v>38</v>
      </c>
      <c r="G387" s="58">
        <v>230</v>
      </c>
      <c r="H387" s="82">
        <v>52</v>
      </c>
      <c r="I387" s="83">
        <v>282</v>
      </c>
      <c r="J387" s="58">
        <v>169</v>
      </c>
      <c r="K387" s="82">
        <v>27</v>
      </c>
      <c r="L387" s="83">
        <v>196</v>
      </c>
      <c r="M387" s="64">
        <v>327</v>
      </c>
      <c r="N387" s="64">
        <v>2773</v>
      </c>
      <c r="O387" s="172"/>
      <c r="P387" s="25"/>
      <c r="Q387" s="5"/>
      <c r="R387" s="4"/>
      <c r="S387" s="4"/>
      <c r="T387" s="5"/>
      <c r="U387" s="4"/>
      <c r="V387" s="4"/>
      <c r="W387" s="6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447"/>
    </row>
    <row r="388" spans="1:34" s="147" customFormat="1" hidden="1" x14ac:dyDescent="0.2">
      <c r="A388" s="593">
        <v>1</v>
      </c>
      <c r="B388" s="593"/>
      <c r="C388" s="463" t="s">
        <v>17</v>
      </c>
      <c r="D388" s="613" t="s">
        <v>81</v>
      </c>
      <c r="E388" s="462">
        <v>2004</v>
      </c>
      <c r="F388" s="351">
        <v>39</v>
      </c>
      <c r="G388" s="58">
        <v>190</v>
      </c>
      <c r="H388" s="82">
        <v>23</v>
      </c>
      <c r="I388" s="83">
        <v>213</v>
      </c>
      <c r="J388" s="58">
        <v>180</v>
      </c>
      <c r="K388" s="82">
        <v>24</v>
      </c>
      <c r="L388" s="83">
        <v>204</v>
      </c>
      <c r="M388" s="63">
        <v>369</v>
      </c>
      <c r="N388" s="64">
        <v>2608</v>
      </c>
      <c r="O388" s="172"/>
      <c r="P388" s="25"/>
      <c r="Q388" s="5"/>
      <c r="R388" s="4"/>
      <c r="S388" s="4"/>
      <c r="T388" s="5"/>
      <c r="U388" s="4"/>
      <c r="V388" s="4"/>
      <c r="W388" s="6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447"/>
    </row>
    <row r="389" spans="1:34" s="147" customFormat="1" hidden="1" x14ac:dyDescent="0.2">
      <c r="A389" s="593">
        <v>1</v>
      </c>
      <c r="B389" s="593"/>
      <c r="C389" s="463" t="s">
        <v>17</v>
      </c>
      <c r="D389" s="635" t="s">
        <v>206</v>
      </c>
      <c r="E389" s="461">
        <v>2006</v>
      </c>
      <c r="F389" s="351">
        <v>40</v>
      </c>
      <c r="G389" s="58">
        <v>188</v>
      </c>
      <c r="H389" s="82">
        <v>16</v>
      </c>
      <c r="I389" s="83">
        <v>204</v>
      </c>
      <c r="J389" s="58">
        <v>138</v>
      </c>
      <c r="K389" s="82">
        <v>20</v>
      </c>
      <c r="L389" s="83">
        <v>158</v>
      </c>
      <c r="M389" s="63">
        <v>244</v>
      </c>
      <c r="N389" s="64">
        <v>2398</v>
      </c>
      <c r="O389" s="172"/>
      <c r="P389" s="25"/>
      <c r="Q389" s="4"/>
      <c r="R389" s="4"/>
      <c r="S389" s="4"/>
      <c r="T389" s="4"/>
      <c r="U389" s="4"/>
      <c r="V389" s="4"/>
      <c r="W389" s="4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447"/>
    </row>
    <row r="390" spans="1:34" s="147" customFormat="1" hidden="1" x14ac:dyDescent="0.2">
      <c r="A390" s="593">
        <v>1</v>
      </c>
      <c r="B390" s="593"/>
      <c r="C390" s="463" t="s">
        <v>17</v>
      </c>
      <c r="D390" s="635" t="s">
        <v>206</v>
      </c>
      <c r="E390" s="461">
        <v>2007</v>
      </c>
      <c r="F390" s="351">
        <v>41</v>
      </c>
      <c r="G390" s="58">
        <v>155</v>
      </c>
      <c r="H390" s="82">
        <v>30</v>
      </c>
      <c r="I390" s="83">
        <v>185</v>
      </c>
      <c r="J390" s="58">
        <v>118</v>
      </c>
      <c r="K390" s="82">
        <v>26</v>
      </c>
      <c r="L390" s="83">
        <v>144</v>
      </c>
      <c r="M390" s="63">
        <v>233</v>
      </c>
      <c r="N390" s="63">
        <v>2309</v>
      </c>
      <c r="O390" s="172"/>
      <c r="P390" s="25"/>
      <c r="Q390" s="5"/>
      <c r="R390" s="4"/>
      <c r="S390" s="4"/>
      <c r="T390" s="5"/>
      <c r="U390" s="4"/>
      <c r="V390" s="4"/>
      <c r="W390" s="6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447"/>
    </row>
    <row r="391" spans="1:34" s="147" customFormat="1" ht="12.75" hidden="1" thickBot="1" x14ac:dyDescent="0.25">
      <c r="A391" s="593">
        <v>1</v>
      </c>
      <c r="B391" s="593"/>
      <c r="C391" s="463" t="s">
        <v>17</v>
      </c>
      <c r="D391" s="635" t="s">
        <v>206</v>
      </c>
      <c r="E391" s="461">
        <v>2008</v>
      </c>
      <c r="F391" s="353">
        <v>42</v>
      </c>
      <c r="G391" s="58">
        <v>160</v>
      </c>
      <c r="H391" s="82">
        <v>20</v>
      </c>
      <c r="I391" s="83">
        <v>180</v>
      </c>
      <c r="J391" s="58">
        <v>112</v>
      </c>
      <c r="K391" s="82">
        <v>21</v>
      </c>
      <c r="L391" s="83">
        <v>133</v>
      </c>
      <c r="M391" s="63">
        <v>317</v>
      </c>
      <c r="N391" s="63">
        <v>2125</v>
      </c>
      <c r="O391" s="172"/>
      <c r="P391" s="25"/>
      <c r="Q391" s="5"/>
      <c r="R391" s="4"/>
      <c r="S391" s="4"/>
      <c r="T391" s="5"/>
      <c r="U391" s="4"/>
      <c r="V391" s="4"/>
      <c r="W391" s="6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447"/>
    </row>
    <row r="392" spans="1:34" s="147" customFormat="1" hidden="1" x14ac:dyDescent="0.2">
      <c r="A392" s="593">
        <v>1</v>
      </c>
      <c r="B392" s="593"/>
      <c r="C392" s="609"/>
      <c r="D392" s="473"/>
      <c r="E392" s="461">
        <v>2009</v>
      </c>
      <c r="F392" s="351">
        <v>16</v>
      </c>
      <c r="G392" s="58">
        <v>101</v>
      </c>
      <c r="H392" s="82">
        <v>23</v>
      </c>
      <c r="I392" s="83">
        <v>124</v>
      </c>
      <c r="J392" s="58">
        <v>112</v>
      </c>
      <c r="K392" s="77">
        <v>5</v>
      </c>
      <c r="L392" s="83">
        <v>117</v>
      </c>
      <c r="M392" s="63">
        <v>189</v>
      </c>
      <c r="N392" s="63">
        <v>2053</v>
      </c>
      <c r="O392" s="172"/>
      <c r="P392" s="25"/>
      <c r="Q392" s="5"/>
      <c r="R392" s="4"/>
      <c r="S392" s="4"/>
      <c r="T392" s="5"/>
      <c r="U392" s="4"/>
      <c r="V392" s="4"/>
      <c r="W392" s="6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447"/>
    </row>
    <row r="393" spans="1:34" s="147" customFormat="1" ht="12" customHeight="1" x14ac:dyDescent="0.2">
      <c r="A393" s="593">
        <v>1</v>
      </c>
      <c r="B393" s="593"/>
      <c r="C393" s="463" t="s">
        <v>17</v>
      </c>
      <c r="D393" s="635" t="s">
        <v>206</v>
      </c>
      <c r="E393" s="462">
        <v>2010</v>
      </c>
      <c r="F393" s="351">
        <v>17</v>
      </c>
      <c r="G393" s="409">
        <v>80</v>
      </c>
      <c r="H393" s="410">
        <v>6</v>
      </c>
      <c r="I393" s="411">
        <f>SUM(H393,G393)</f>
        <v>86</v>
      </c>
      <c r="J393" s="409">
        <v>104</v>
      </c>
      <c r="K393" s="412">
        <v>9</v>
      </c>
      <c r="L393" s="411">
        <f>SUM(K393,J393)</f>
        <v>113</v>
      </c>
      <c r="M393" s="65">
        <v>177</v>
      </c>
      <c r="N393" s="408">
        <v>1988</v>
      </c>
      <c r="O393" s="172" t="s">
        <v>5</v>
      </c>
      <c r="P393" s="25"/>
      <c r="Q393" s="5"/>
      <c r="R393" s="4"/>
      <c r="S393" s="4"/>
      <c r="T393" s="5"/>
      <c r="U393" s="4"/>
      <c r="V393" s="4"/>
      <c r="W393" s="6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438"/>
    </row>
    <row r="394" spans="1:34" s="446" customFormat="1" ht="12" customHeight="1" x14ac:dyDescent="0.2">
      <c r="A394" s="593"/>
      <c r="B394" s="593"/>
      <c r="C394" s="463"/>
      <c r="D394" s="613"/>
      <c r="E394" s="462">
        <v>2011</v>
      </c>
      <c r="F394" s="351"/>
      <c r="G394" s="409">
        <v>95</v>
      </c>
      <c r="H394" s="410">
        <v>10</v>
      </c>
      <c r="I394" s="411">
        <f>SUM(H394,G394)</f>
        <v>105</v>
      </c>
      <c r="J394" s="409">
        <v>106</v>
      </c>
      <c r="K394" s="412">
        <v>8</v>
      </c>
      <c r="L394" s="411">
        <f>SUM(K394,J394)</f>
        <v>114</v>
      </c>
      <c r="M394" s="408">
        <v>175</v>
      </c>
      <c r="N394" s="408">
        <v>1927</v>
      </c>
      <c r="O394" s="531"/>
      <c r="P394" s="266"/>
      <c r="Q394" s="267"/>
      <c r="R394" s="268"/>
      <c r="S394" s="268"/>
      <c r="T394" s="267"/>
      <c r="U394" s="268"/>
      <c r="V394" s="268"/>
      <c r="W394" s="271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438">
        <f>N393+L394-M394</f>
        <v>1927</v>
      </c>
    </row>
    <row r="395" spans="1:34" s="446" customFormat="1" ht="12" customHeight="1" x14ac:dyDescent="0.2">
      <c r="A395" s="593"/>
      <c r="B395" s="593"/>
      <c r="C395" s="463"/>
      <c r="D395" s="613"/>
      <c r="E395" s="462" t="s">
        <v>381</v>
      </c>
      <c r="F395" s="351"/>
      <c r="G395" s="342">
        <v>82</v>
      </c>
      <c r="H395" s="343">
        <v>16</v>
      </c>
      <c r="I395" s="344">
        <v>98</v>
      </c>
      <c r="J395" s="345">
        <v>61</v>
      </c>
      <c r="K395" s="343">
        <v>8</v>
      </c>
      <c r="L395" s="344">
        <v>69</v>
      </c>
      <c r="M395" s="346">
        <v>149</v>
      </c>
      <c r="N395" s="346">
        <v>1847</v>
      </c>
      <c r="O395" s="531"/>
      <c r="P395" s="266"/>
      <c r="Q395" s="267"/>
      <c r="R395" s="268"/>
      <c r="S395" s="268"/>
      <c r="T395" s="267"/>
      <c r="U395" s="268"/>
      <c r="V395" s="268"/>
      <c r="W395" s="271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35">
        <f>N394+L395-M395</f>
        <v>1847</v>
      </c>
    </row>
    <row r="396" spans="1:34" s="446" customFormat="1" ht="12" customHeight="1" x14ac:dyDescent="0.2">
      <c r="A396" s="593"/>
      <c r="B396" s="593"/>
      <c r="C396" s="463"/>
      <c r="D396" s="613"/>
      <c r="E396" s="462">
        <v>2013</v>
      </c>
      <c r="F396" s="351"/>
      <c r="G396" s="343">
        <v>88</v>
      </c>
      <c r="H396" s="343">
        <v>16</v>
      </c>
      <c r="I396" s="344">
        <v>104</v>
      </c>
      <c r="J396" s="345">
        <v>55</v>
      </c>
      <c r="K396" s="343">
        <v>4</v>
      </c>
      <c r="L396" s="344">
        <v>59</v>
      </c>
      <c r="M396" s="346">
        <v>145</v>
      </c>
      <c r="N396" s="346">
        <v>1760</v>
      </c>
      <c r="O396" s="531"/>
      <c r="P396" s="266"/>
      <c r="Q396" s="267"/>
      <c r="R396" s="268"/>
      <c r="S396" s="268"/>
      <c r="T396" s="267"/>
      <c r="U396" s="268"/>
      <c r="V396" s="268"/>
      <c r="W396" s="271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35"/>
    </row>
    <row r="397" spans="1:34" s="446" customFormat="1" ht="12" customHeight="1" x14ac:dyDescent="0.2">
      <c r="A397" s="593"/>
      <c r="B397" s="593"/>
      <c r="C397" s="463"/>
      <c r="D397" s="613"/>
      <c r="E397" s="462">
        <v>2014</v>
      </c>
      <c r="F397" s="351"/>
      <c r="G397" s="343">
        <v>59</v>
      </c>
      <c r="H397" s="343">
        <v>10</v>
      </c>
      <c r="I397" s="344">
        <v>69</v>
      </c>
      <c r="J397" s="345">
        <v>46</v>
      </c>
      <c r="K397" s="343">
        <v>10</v>
      </c>
      <c r="L397" s="344">
        <v>56</v>
      </c>
      <c r="M397" s="346">
        <v>119</v>
      </c>
      <c r="N397" s="346">
        <v>1697</v>
      </c>
      <c r="O397" s="531"/>
      <c r="P397" s="266"/>
      <c r="Q397" s="267"/>
      <c r="R397" s="268"/>
      <c r="S397" s="268"/>
      <c r="T397" s="267"/>
      <c r="U397" s="268"/>
      <c r="V397" s="268"/>
      <c r="W397" s="271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35"/>
    </row>
    <row r="398" spans="1:34" s="147" customFormat="1" ht="6.75" customHeight="1" thickBot="1" x14ac:dyDescent="0.25">
      <c r="A398" s="593"/>
      <c r="B398" s="595"/>
      <c r="C398" s="463"/>
      <c r="D398" s="613"/>
      <c r="E398" s="462"/>
      <c r="F398" s="351">
        <v>18</v>
      </c>
      <c r="G398" s="58"/>
      <c r="H398" s="82"/>
      <c r="I398" s="83"/>
      <c r="J398" s="58"/>
      <c r="K398" s="82"/>
      <c r="L398" s="83"/>
      <c r="M398" s="63"/>
      <c r="N398" s="63"/>
      <c r="O398" s="172"/>
      <c r="P398" s="25"/>
      <c r="Q398" s="5"/>
      <c r="R398" s="4"/>
      <c r="S398" s="4"/>
      <c r="T398" s="5"/>
      <c r="U398" s="4"/>
      <c r="V398" s="4"/>
      <c r="W398" s="6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447"/>
    </row>
    <row r="399" spans="1:34" s="147" customFormat="1" ht="12" hidden="1" customHeight="1" x14ac:dyDescent="0.2">
      <c r="A399" s="593">
        <v>1</v>
      </c>
      <c r="B399" s="593" t="s">
        <v>120</v>
      </c>
      <c r="C399" s="463"/>
      <c r="D399" s="632" t="s">
        <v>82</v>
      </c>
      <c r="E399" s="462">
        <v>1984</v>
      </c>
      <c r="F399" s="351">
        <v>19</v>
      </c>
      <c r="G399" s="409">
        <v>40</v>
      </c>
      <c r="H399" s="410">
        <v>123</v>
      </c>
      <c r="I399" s="411">
        <v>163</v>
      </c>
      <c r="J399" s="409">
        <v>16</v>
      </c>
      <c r="K399" s="410">
        <v>85</v>
      </c>
      <c r="L399" s="411">
        <v>101</v>
      </c>
      <c r="M399" s="65">
        <v>66</v>
      </c>
      <c r="N399" s="408">
        <v>591</v>
      </c>
      <c r="O399" s="172"/>
      <c r="P399" s="25"/>
      <c r="Q399" s="5"/>
      <c r="R399" s="4"/>
      <c r="S399" s="4"/>
      <c r="T399" s="5"/>
      <c r="U399" s="4"/>
      <c r="V399" s="4"/>
      <c r="W399" s="6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447"/>
    </row>
    <row r="400" spans="1:34" s="147" customFormat="1" ht="12" hidden="1" customHeight="1" x14ac:dyDescent="0.2">
      <c r="A400" s="593">
        <v>1</v>
      </c>
      <c r="B400" s="593" t="s">
        <v>120</v>
      </c>
      <c r="C400" s="462" t="s">
        <v>18</v>
      </c>
      <c r="D400" s="632" t="s">
        <v>82</v>
      </c>
      <c r="E400" s="462">
        <v>1985</v>
      </c>
      <c r="F400" s="351">
        <v>20</v>
      </c>
      <c r="G400" s="409">
        <v>57</v>
      </c>
      <c r="H400" s="410">
        <v>171</v>
      </c>
      <c r="I400" s="411">
        <v>228</v>
      </c>
      <c r="J400" s="409">
        <v>41</v>
      </c>
      <c r="K400" s="410">
        <v>85</v>
      </c>
      <c r="L400" s="411">
        <v>126</v>
      </c>
      <c r="M400" s="65">
        <v>68</v>
      </c>
      <c r="N400" s="408">
        <v>649</v>
      </c>
      <c r="O400" s="172"/>
      <c r="P400" s="25"/>
      <c r="Q400" s="5"/>
      <c r="R400" s="4"/>
      <c r="S400" s="4"/>
      <c r="T400" s="5"/>
      <c r="U400" s="4"/>
      <c r="V400" s="4"/>
      <c r="W400" s="6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447"/>
    </row>
    <row r="401" spans="1:34" s="147" customFormat="1" ht="12" hidden="1" customHeight="1" x14ac:dyDescent="0.2">
      <c r="A401" s="593">
        <v>1</v>
      </c>
      <c r="B401" s="593" t="s">
        <v>120</v>
      </c>
      <c r="C401" s="462" t="s">
        <v>18</v>
      </c>
      <c r="D401" s="632" t="s">
        <v>82</v>
      </c>
      <c r="E401" s="462">
        <v>1986</v>
      </c>
      <c r="F401" s="351">
        <v>21</v>
      </c>
      <c r="G401" s="409">
        <v>29</v>
      </c>
      <c r="H401" s="410">
        <v>160</v>
      </c>
      <c r="I401" s="411">
        <v>189</v>
      </c>
      <c r="J401" s="409">
        <v>22</v>
      </c>
      <c r="K401" s="410">
        <v>85</v>
      </c>
      <c r="L401" s="411">
        <v>107</v>
      </c>
      <c r="M401" s="65">
        <v>78</v>
      </c>
      <c r="N401" s="408">
        <v>678</v>
      </c>
      <c r="O401" s="172"/>
      <c r="P401" s="25"/>
      <c r="Q401" s="5"/>
      <c r="R401" s="4"/>
      <c r="S401" s="4"/>
      <c r="T401" s="5"/>
      <c r="U401" s="4"/>
      <c r="V401" s="4"/>
      <c r="W401" s="6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447"/>
    </row>
    <row r="402" spans="1:34" s="147" customFormat="1" ht="12" hidden="1" customHeight="1" x14ac:dyDescent="0.2">
      <c r="A402" s="593">
        <v>1</v>
      </c>
      <c r="B402" s="593" t="s">
        <v>120</v>
      </c>
      <c r="C402" s="462" t="s">
        <v>18</v>
      </c>
      <c r="D402" s="632" t="s">
        <v>82</v>
      </c>
      <c r="E402" s="462">
        <v>1987</v>
      </c>
      <c r="F402" s="351">
        <v>22</v>
      </c>
      <c r="G402" s="409">
        <v>60</v>
      </c>
      <c r="H402" s="410">
        <v>169</v>
      </c>
      <c r="I402" s="411">
        <v>229</v>
      </c>
      <c r="J402" s="409">
        <v>29</v>
      </c>
      <c r="K402" s="410">
        <v>134</v>
      </c>
      <c r="L402" s="411">
        <v>163</v>
      </c>
      <c r="M402" s="65">
        <v>82</v>
      </c>
      <c r="N402" s="408">
        <v>730</v>
      </c>
      <c r="O402" s="172"/>
      <c r="P402" s="25"/>
      <c r="Q402" s="5"/>
      <c r="R402" s="4"/>
      <c r="S402" s="4"/>
      <c r="T402" s="5"/>
      <c r="U402" s="4"/>
      <c r="V402" s="4"/>
      <c r="W402" s="6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447"/>
    </row>
    <row r="403" spans="1:34" s="147" customFormat="1" ht="12" hidden="1" customHeight="1" x14ac:dyDescent="0.2">
      <c r="A403" s="593">
        <v>1</v>
      </c>
      <c r="B403" s="593" t="s">
        <v>120</v>
      </c>
      <c r="C403" s="462" t="s">
        <v>18</v>
      </c>
      <c r="D403" s="632" t="s">
        <v>82</v>
      </c>
      <c r="E403" s="462">
        <v>1988</v>
      </c>
      <c r="F403" s="351">
        <v>23</v>
      </c>
      <c r="G403" s="409">
        <v>59</v>
      </c>
      <c r="H403" s="410">
        <v>184</v>
      </c>
      <c r="I403" s="411">
        <v>243</v>
      </c>
      <c r="J403" s="409">
        <v>29</v>
      </c>
      <c r="K403" s="410">
        <v>136</v>
      </c>
      <c r="L403" s="411">
        <v>135</v>
      </c>
      <c r="M403" s="65">
        <v>76</v>
      </c>
      <c r="N403" s="408">
        <v>819</v>
      </c>
      <c r="O403" s="172"/>
      <c r="P403" s="25"/>
      <c r="Q403" s="5"/>
      <c r="R403" s="4"/>
      <c r="S403" s="4"/>
      <c r="T403" s="5"/>
      <c r="U403" s="4"/>
      <c r="V403" s="4"/>
      <c r="W403" s="6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447"/>
    </row>
    <row r="404" spans="1:34" s="147" customFormat="1" ht="12" hidden="1" customHeight="1" x14ac:dyDescent="0.2">
      <c r="A404" s="593">
        <v>1</v>
      </c>
      <c r="B404" s="593" t="s">
        <v>120</v>
      </c>
      <c r="C404" s="462" t="s">
        <v>18</v>
      </c>
      <c r="D404" s="632" t="s">
        <v>82</v>
      </c>
      <c r="E404" s="462">
        <v>1989</v>
      </c>
      <c r="F404" s="351">
        <v>24</v>
      </c>
      <c r="G404" s="409">
        <v>80</v>
      </c>
      <c r="H404" s="410">
        <v>173</v>
      </c>
      <c r="I404" s="411">
        <v>253</v>
      </c>
      <c r="J404" s="409">
        <v>51</v>
      </c>
      <c r="K404" s="410">
        <v>175</v>
      </c>
      <c r="L404" s="411">
        <v>226</v>
      </c>
      <c r="M404" s="65">
        <v>62</v>
      </c>
      <c r="N404" s="408">
        <v>954</v>
      </c>
      <c r="O404" s="172"/>
      <c r="P404" s="25"/>
      <c r="Q404" s="5"/>
      <c r="R404" s="4"/>
      <c r="S404" s="4"/>
      <c r="T404" s="5"/>
      <c r="U404" s="4"/>
      <c r="V404" s="4"/>
      <c r="W404" s="6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447"/>
    </row>
    <row r="405" spans="1:34" s="147" customFormat="1" ht="12" hidden="1" customHeight="1" x14ac:dyDescent="0.2">
      <c r="A405" s="593">
        <v>1</v>
      </c>
      <c r="B405" s="593" t="s">
        <v>120</v>
      </c>
      <c r="C405" s="462" t="s">
        <v>18</v>
      </c>
      <c r="D405" s="632" t="s">
        <v>82</v>
      </c>
      <c r="E405" s="462">
        <v>1990</v>
      </c>
      <c r="F405" s="351">
        <v>25</v>
      </c>
      <c r="G405" s="58">
        <v>68</v>
      </c>
      <c r="H405" s="82">
        <v>163</v>
      </c>
      <c r="I405" s="83">
        <v>231</v>
      </c>
      <c r="J405" s="58">
        <v>48</v>
      </c>
      <c r="K405" s="82">
        <v>172</v>
      </c>
      <c r="L405" s="83">
        <v>220</v>
      </c>
      <c r="M405" s="63">
        <v>156</v>
      </c>
      <c r="N405" s="63">
        <v>1018</v>
      </c>
      <c r="O405" s="172"/>
      <c r="P405" s="25"/>
      <c r="Q405" s="5"/>
      <c r="R405" s="4"/>
      <c r="S405" s="4"/>
      <c r="T405" s="5"/>
      <c r="U405" s="4"/>
      <c r="V405" s="4"/>
      <c r="W405" s="6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447"/>
    </row>
    <row r="406" spans="1:34" s="147" customFormat="1" ht="12" hidden="1" customHeight="1" x14ac:dyDescent="0.2">
      <c r="A406" s="593">
        <v>1</v>
      </c>
      <c r="B406" s="593" t="s">
        <v>120</v>
      </c>
      <c r="C406" s="462" t="s">
        <v>18</v>
      </c>
      <c r="D406" s="632" t="s">
        <v>82</v>
      </c>
      <c r="E406" s="462">
        <v>1991</v>
      </c>
      <c r="F406" s="351">
        <v>26</v>
      </c>
      <c r="G406" s="58">
        <v>83</v>
      </c>
      <c r="H406" s="82">
        <v>159</v>
      </c>
      <c r="I406" s="83">
        <v>242</v>
      </c>
      <c r="J406" s="58">
        <v>75</v>
      </c>
      <c r="K406" s="82">
        <v>175</v>
      </c>
      <c r="L406" s="83">
        <v>250</v>
      </c>
      <c r="M406" s="63">
        <v>92</v>
      </c>
      <c r="N406" s="63">
        <v>1176</v>
      </c>
      <c r="O406" s="172"/>
      <c r="P406" s="25"/>
      <c r="Q406" s="5"/>
      <c r="R406" s="4"/>
      <c r="S406" s="4"/>
      <c r="T406" s="5"/>
      <c r="U406" s="4"/>
      <c r="V406" s="4"/>
      <c r="W406" s="6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447"/>
    </row>
    <row r="407" spans="1:34" s="147" customFormat="1" ht="12" hidden="1" customHeight="1" x14ac:dyDescent="0.2">
      <c r="A407" s="593">
        <v>1</v>
      </c>
      <c r="B407" s="593" t="s">
        <v>120</v>
      </c>
      <c r="C407" s="462" t="s">
        <v>18</v>
      </c>
      <c r="D407" s="632" t="s">
        <v>82</v>
      </c>
      <c r="E407" s="462">
        <v>1992</v>
      </c>
      <c r="F407" s="351">
        <v>27</v>
      </c>
      <c r="G407" s="58">
        <v>131</v>
      </c>
      <c r="H407" s="82">
        <v>192</v>
      </c>
      <c r="I407" s="83">
        <v>323</v>
      </c>
      <c r="J407" s="58">
        <v>57</v>
      </c>
      <c r="K407" s="82">
        <v>137</v>
      </c>
      <c r="L407" s="83">
        <v>194</v>
      </c>
      <c r="M407" s="63">
        <v>162</v>
      </c>
      <c r="N407" s="63">
        <v>1208</v>
      </c>
      <c r="O407" s="172"/>
      <c r="P407" s="25"/>
      <c r="Q407" s="5"/>
      <c r="R407" s="4"/>
      <c r="S407" s="4"/>
      <c r="T407" s="5"/>
      <c r="U407" s="4"/>
      <c r="V407" s="4"/>
      <c r="W407" s="6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447"/>
    </row>
    <row r="408" spans="1:34" s="147" customFormat="1" ht="12" hidden="1" customHeight="1" x14ac:dyDescent="0.2">
      <c r="A408" s="593">
        <v>1</v>
      </c>
      <c r="B408" s="593" t="s">
        <v>120</v>
      </c>
      <c r="C408" s="462" t="s">
        <v>18</v>
      </c>
      <c r="D408" s="632" t="s">
        <v>82</v>
      </c>
      <c r="E408" s="462">
        <v>1993</v>
      </c>
      <c r="F408" s="351">
        <v>28</v>
      </c>
      <c r="G408" s="58">
        <v>93</v>
      </c>
      <c r="H408" s="82">
        <v>196</v>
      </c>
      <c r="I408" s="83">
        <v>289</v>
      </c>
      <c r="J408" s="58">
        <v>84</v>
      </c>
      <c r="K408" s="82">
        <v>190</v>
      </c>
      <c r="L408" s="83">
        <v>274</v>
      </c>
      <c r="M408" s="63">
        <v>175</v>
      </c>
      <c r="N408" s="63">
        <v>1307</v>
      </c>
      <c r="O408" s="172"/>
      <c r="P408" s="25"/>
      <c r="Q408" s="5"/>
      <c r="R408" s="4"/>
      <c r="S408" s="4"/>
      <c r="T408" s="5"/>
      <c r="U408" s="4"/>
      <c r="V408" s="4"/>
      <c r="W408" s="6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447"/>
    </row>
    <row r="409" spans="1:34" s="147" customFormat="1" ht="12" hidden="1" customHeight="1" x14ac:dyDescent="0.2">
      <c r="A409" s="593">
        <v>1</v>
      </c>
      <c r="B409" s="593" t="s">
        <v>120</v>
      </c>
      <c r="C409" s="462" t="s">
        <v>18</v>
      </c>
      <c r="D409" s="632" t="s">
        <v>82</v>
      </c>
      <c r="E409" s="462">
        <v>1994</v>
      </c>
      <c r="F409" s="351">
        <v>29</v>
      </c>
      <c r="G409" s="58">
        <v>85</v>
      </c>
      <c r="H409" s="82">
        <v>217</v>
      </c>
      <c r="I409" s="83">
        <v>302</v>
      </c>
      <c r="J409" s="58">
        <v>62</v>
      </c>
      <c r="K409" s="82">
        <v>192</v>
      </c>
      <c r="L409" s="83">
        <v>154</v>
      </c>
      <c r="M409" s="63">
        <v>186</v>
      </c>
      <c r="N409" s="63">
        <v>1375</v>
      </c>
      <c r="O409" s="172"/>
      <c r="P409" s="25"/>
      <c r="Q409" s="5"/>
      <c r="R409" s="4"/>
      <c r="S409" s="4"/>
      <c r="T409" s="5"/>
      <c r="U409" s="4"/>
      <c r="V409" s="4"/>
      <c r="W409" s="6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447"/>
    </row>
    <row r="410" spans="1:34" s="147" customFormat="1" ht="12" hidden="1" customHeight="1" x14ac:dyDescent="0.2">
      <c r="A410" s="593">
        <v>1</v>
      </c>
      <c r="B410" s="593" t="s">
        <v>120</v>
      </c>
      <c r="C410" s="462" t="s">
        <v>18</v>
      </c>
      <c r="D410" s="632" t="s">
        <v>82</v>
      </c>
      <c r="E410" s="462">
        <v>1995</v>
      </c>
      <c r="F410" s="351">
        <v>30</v>
      </c>
      <c r="G410" s="58">
        <v>27</v>
      </c>
      <c r="H410" s="82">
        <v>70</v>
      </c>
      <c r="I410" s="83">
        <v>97</v>
      </c>
      <c r="J410" s="58">
        <v>63</v>
      </c>
      <c r="K410" s="82">
        <v>159</v>
      </c>
      <c r="L410" s="83">
        <v>222</v>
      </c>
      <c r="M410" s="63">
        <v>177</v>
      </c>
      <c r="N410" s="63">
        <v>1420</v>
      </c>
      <c r="O410" s="172"/>
      <c r="P410" s="25"/>
      <c r="Q410" s="5"/>
      <c r="R410" s="4"/>
      <c r="S410" s="4"/>
      <c r="T410" s="5"/>
      <c r="U410" s="4"/>
      <c r="V410" s="4"/>
      <c r="W410" s="6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447"/>
    </row>
    <row r="411" spans="1:34" s="147" customFormat="1" ht="12" hidden="1" customHeight="1" x14ac:dyDescent="0.2">
      <c r="A411" s="593">
        <v>1</v>
      </c>
      <c r="B411" s="593" t="s">
        <v>120</v>
      </c>
      <c r="C411" s="462" t="s">
        <v>18</v>
      </c>
      <c r="D411" s="632" t="s">
        <v>82</v>
      </c>
      <c r="E411" s="462">
        <v>1996</v>
      </c>
      <c r="F411" s="351">
        <v>31</v>
      </c>
      <c r="G411" s="58">
        <v>26</v>
      </c>
      <c r="H411" s="82">
        <v>27</v>
      </c>
      <c r="I411" s="83">
        <v>53</v>
      </c>
      <c r="J411" s="58">
        <v>52</v>
      </c>
      <c r="K411" s="82">
        <v>66</v>
      </c>
      <c r="L411" s="83">
        <v>118</v>
      </c>
      <c r="M411" s="63">
        <v>223</v>
      </c>
      <c r="N411" s="63">
        <v>1315</v>
      </c>
      <c r="O411" s="172"/>
      <c r="P411" s="25"/>
      <c r="Q411" s="5"/>
      <c r="R411" s="4"/>
      <c r="S411" s="4"/>
      <c r="T411" s="5"/>
      <c r="U411" s="4"/>
      <c r="V411" s="4"/>
      <c r="W411" s="6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447"/>
    </row>
    <row r="412" spans="1:34" s="147" customFormat="1" ht="12" hidden="1" customHeight="1" x14ac:dyDescent="0.2">
      <c r="A412" s="593">
        <v>1</v>
      </c>
      <c r="B412" s="593" t="s">
        <v>120</v>
      </c>
      <c r="C412" s="462" t="s">
        <v>18</v>
      </c>
      <c r="D412" s="632" t="s">
        <v>82</v>
      </c>
      <c r="E412" s="462">
        <v>1997</v>
      </c>
      <c r="F412" s="351">
        <v>32</v>
      </c>
      <c r="G412" s="58">
        <v>11</v>
      </c>
      <c r="H412" s="82">
        <v>23</v>
      </c>
      <c r="I412" s="83">
        <v>34</v>
      </c>
      <c r="J412" s="58">
        <v>12</v>
      </c>
      <c r="K412" s="82">
        <v>20</v>
      </c>
      <c r="L412" s="83">
        <v>32</v>
      </c>
      <c r="M412" s="63">
        <v>332</v>
      </c>
      <c r="N412" s="63">
        <v>1015</v>
      </c>
      <c r="O412" s="172"/>
      <c r="P412" s="25"/>
      <c r="Q412" s="5"/>
      <c r="R412" s="4"/>
      <c r="S412" s="4"/>
      <c r="T412" s="5"/>
      <c r="U412" s="4"/>
      <c r="V412" s="4"/>
      <c r="W412" s="6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447"/>
    </row>
    <row r="413" spans="1:34" s="147" customFormat="1" ht="12" hidden="1" customHeight="1" x14ac:dyDescent="0.2">
      <c r="A413" s="593">
        <v>1</v>
      </c>
      <c r="B413" s="593" t="s">
        <v>120</v>
      </c>
      <c r="C413" s="462" t="s">
        <v>18</v>
      </c>
      <c r="D413" s="632" t="s">
        <v>82</v>
      </c>
      <c r="E413" s="462">
        <v>1998</v>
      </c>
      <c r="F413" s="351">
        <v>33</v>
      </c>
      <c r="G413" s="58">
        <v>11</v>
      </c>
      <c r="H413" s="82">
        <v>21</v>
      </c>
      <c r="I413" s="83">
        <v>32</v>
      </c>
      <c r="J413" s="58">
        <v>17</v>
      </c>
      <c r="K413" s="82">
        <v>38</v>
      </c>
      <c r="L413" s="83">
        <v>55</v>
      </c>
      <c r="M413" s="64">
        <v>174</v>
      </c>
      <c r="N413" s="63">
        <v>896</v>
      </c>
      <c r="O413" s="172"/>
      <c r="P413" s="25"/>
      <c r="Q413" s="5"/>
      <c r="R413" s="4"/>
      <c r="S413" s="4"/>
      <c r="T413" s="5"/>
      <c r="U413" s="4"/>
      <c r="V413" s="4"/>
      <c r="W413" s="6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447"/>
    </row>
    <row r="414" spans="1:34" s="147" customFormat="1" ht="12" hidden="1" customHeight="1" x14ac:dyDescent="0.2">
      <c r="A414" s="593">
        <v>1</v>
      </c>
      <c r="B414" s="593" t="s">
        <v>120</v>
      </c>
      <c r="C414" s="462" t="s">
        <v>18</v>
      </c>
      <c r="D414" s="632" t="s">
        <v>82</v>
      </c>
      <c r="E414" s="462">
        <v>1999</v>
      </c>
      <c r="F414" s="351">
        <v>34</v>
      </c>
      <c r="G414" s="58">
        <v>25</v>
      </c>
      <c r="H414" s="82">
        <v>19</v>
      </c>
      <c r="I414" s="83">
        <v>44</v>
      </c>
      <c r="J414" s="58">
        <v>9</v>
      </c>
      <c r="K414" s="82">
        <v>16</v>
      </c>
      <c r="L414" s="83">
        <v>25</v>
      </c>
      <c r="M414" s="64">
        <v>91</v>
      </c>
      <c r="N414" s="63">
        <v>830</v>
      </c>
      <c r="O414" s="172"/>
      <c r="P414" s="25"/>
      <c r="Q414" s="5"/>
      <c r="R414" s="4"/>
      <c r="S414" s="4"/>
      <c r="T414" s="5"/>
      <c r="U414" s="4"/>
      <c r="V414" s="4"/>
      <c r="W414" s="6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447"/>
    </row>
    <row r="415" spans="1:34" s="147" customFormat="1" ht="12" hidden="1" customHeight="1" x14ac:dyDescent="0.2">
      <c r="A415" s="593">
        <v>1</v>
      </c>
      <c r="B415" s="593" t="s">
        <v>120</v>
      </c>
      <c r="C415" s="462" t="s">
        <v>18</v>
      </c>
      <c r="D415" s="632" t="s">
        <v>82</v>
      </c>
      <c r="E415" s="462">
        <v>2000</v>
      </c>
      <c r="F415" s="351">
        <v>35</v>
      </c>
      <c r="G415" s="58">
        <v>18</v>
      </c>
      <c r="H415" s="82">
        <v>20</v>
      </c>
      <c r="I415" s="83">
        <v>38</v>
      </c>
      <c r="J415" s="58">
        <v>20</v>
      </c>
      <c r="K415" s="82">
        <v>19</v>
      </c>
      <c r="L415" s="83">
        <v>39</v>
      </c>
      <c r="M415" s="64">
        <v>142</v>
      </c>
      <c r="N415" s="63">
        <v>727</v>
      </c>
      <c r="O415" s="172"/>
      <c r="P415" s="25"/>
      <c r="Q415" s="5"/>
      <c r="R415" s="4"/>
      <c r="S415" s="4"/>
      <c r="T415" s="5"/>
      <c r="U415" s="4"/>
      <c r="V415" s="4"/>
      <c r="W415" s="6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447"/>
    </row>
    <row r="416" spans="1:34" s="147" customFormat="1" ht="12" hidden="1" customHeight="1" x14ac:dyDescent="0.2">
      <c r="A416" s="593">
        <v>1</v>
      </c>
      <c r="B416" s="593" t="s">
        <v>120</v>
      </c>
      <c r="C416" s="462" t="s">
        <v>18</v>
      </c>
      <c r="D416" s="632" t="s">
        <v>82</v>
      </c>
      <c r="E416" s="462">
        <v>2001</v>
      </c>
      <c r="F416" s="351">
        <v>36</v>
      </c>
      <c r="G416" s="58">
        <v>10</v>
      </c>
      <c r="H416" s="82">
        <v>18</v>
      </c>
      <c r="I416" s="83">
        <v>28</v>
      </c>
      <c r="J416" s="58">
        <v>18</v>
      </c>
      <c r="K416" s="82">
        <v>16</v>
      </c>
      <c r="L416" s="83">
        <v>34</v>
      </c>
      <c r="M416" s="64">
        <v>102</v>
      </c>
      <c r="N416" s="63">
        <v>659</v>
      </c>
      <c r="O416" s="172"/>
      <c r="P416" s="25"/>
      <c r="Q416" s="5"/>
      <c r="R416" s="4"/>
      <c r="S416" s="4"/>
      <c r="T416" s="5"/>
      <c r="U416" s="4"/>
      <c r="V416" s="4"/>
      <c r="W416" s="6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447"/>
    </row>
    <row r="417" spans="1:34" s="147" customFormat="1" ht="12" hidden="1" customHeight="1" x14ac:dyDescent="0.2">
      <c r="A417" s="593">
        <v>1</v>
      </c>
      <c r="B417" s="593" t="s">
        <v>120</v>
      </c>
      <c r="C417" s="462" t="s">
        <v>18</v>
      </c>
      <c r="D417" s="632" t="s">
        <v>82</v>
      </c>
      <c r="E417" s="462">
        <v>2002</v>
      </c>
      <c r="F417" s="351">
        <v>37</v>
      </c>
      <c r="G417" s="58">
        <v>16</v>
      </c>
      <c r="H417" s="82">
        <v>13</v>
      </c>
      <c r="I417" s="83">
        <v>29</v>
      </c>
      <c r="J417" s="58">
        <v>14</v>
      </c>
      <c r="K417" s="82">
        <v>12</v>
      </c>
      <c r="L417" s="83">
        <v>26</v>
      </c>
      <c r="M417" s="64">
        <v>102</v>
      </c>
      <c r="N417" s="63">
        <v>583</v>
      </c>
      <c r="O417" s="172"/>
      <c r="P417" s="25"/>
      <c r="Q417" s="5"/>
      <c r="R417" s="4"/>
      <c r="S417" s="4"/>
      <c r="T417" s="5"/>
      <c r="U417" s="4"/>
      <c r="V417" s="4"/>
      <c r="W417" s="6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447"/>
    </row>
    <row r="418" spans="1:34" s="147" customFormat="1" ht="12" hidden="1" customHeight="1" x14ac:dyDescent="0.2">
      <c r="A418" s="593">
        <v>1</v>
      </c>
      <c r="B418" s="593" t="s">
        <v>120</v>
      </c>
      <c r="C418" s="462" t="s">
        <v>18</v>
      </c>
      <c r="D418" s="632" t="s">
        <v>82</v>
      </c>
      <c r="E418" s="462">
        <v>2003</v>
      </c>
      <c r="F418" s="351">
        <v>38</v>
      </c>
      <c r="G418" s="58">
        <v>7</v>
      </c>
      <c r="H418" s="82">
        <v>12</v>
      </c>
      <c r="I418" s="83">
        <v>19</v>
      </c>
      <c r="J418" s="58">
        <v>8</v>
      </c>
      <c r="K418" s="82">
        <v>13</v>
      </c>
      <c r="L418" s="83">
        <v>21</v>
      </c>
      <c r="M418" s="64">
        <v>68</v>
      </c>
      <c r="N418" s="63">
        <v>515</v>
      </c>
      <c r="O418" s="172" t="s">
        <v>5</v>
      </c>
      <c r="P418" s="25"/>
      <c r="Q418" s="5"/>
      <c r="R418" s="4"/>
      <c r="S418" s="4"/>
      <c r="T418" s="5"/>
      <c r="U418" s="4"/>
      <c r="V418" s="4"/>
      <c r="W418" s="6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447"/>
    </row>
    <row r="419" spans="1:34" s="147" customFormat="1" ht="12" hidden="1" customHeight="1" x14ac:dyDescent="0.2">
      <c r="A419" s="593">
        <v>1</v>
      </c>
      <c r="B419" s="593"/>
      <c r="C419" s="462" t="s">
        <v>18</v>
      </c>
      <c r="D419" s="632" t="s">
        <v>82</v>
      </c>
      <c r="E419" s="462">
        <v>2004</v>
      </c>
      <c r="F419" s="351">
        <v>39</v>
      </c>
      <c r="G419" s="58">
        <v>6</v>
      </c>
      <c r="H419" s="82">
        <v>1</v>
      </c>
      <c r="I419" s="83">
        <v>7</v>
      </c>
      <c r="J419" s="58">
        <v>2</v>
      </c>
      <c r="K419" s="82">
        <v>8</v>
      </c>
      <c r="L419" s="83">
        <v>10</v>
      </c>
      <c r="M419" s="63">
        <v>74</v>
      </c>
      <c r="N419" s="63">
        <v>451</v>
      </c>
      <c r="O419" s="172"/>
      <c r="P419" s="25"/>
      <c r="Q419" s="5"/>
      <c r="R419" s="4"/>
      <c r="S419" s="4"/>
      <c r="T419" s="5"/>
      <c r="U419" s="4"/>
      <c r="V419" s="4"/>
      <c r="W419" s="6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447"/>
    </row>
    <row r="420" spans="1:34" s="147" customFormat="1" ht="12" hidden="1" customHeight="1" x14ac:dyDescent="0.2">
      <c r="A420" s="593">
        <v>1</v>
      </c>
      <c r="B420" s="593"/>
      <c r="C420" s="462" t="s">
        <v>18</v>
      </c>
      <c r="D420" s="632" t="s">
        <v>207</v>
      </c>
      <c r="E420" s="461">
        <v>2006</v>
      </c>
      <c r="F420" s="351">
        <v>40</v>
      </c>
      <c r="G420" s="58">
        <v>8</v>
      </c>
      <c r="H420" s="82">
        <v>4</v>
      </c>
      <c r="I420" s="83">
        <v>12</v>
      </c>
      <c r="J420" s="58">
        <v>12</v>
      </c>
      <c r="K420" s="82">
        <v>4</v>
      </c>
      <c r="L420" s="83">
        <v>16</v>
      </c>
      <c r="M420" s="63">
        <v>55</v>
      </c>
      <c r="N420" s="63">
        <v>353</v>
      </c>
      <c r="O420" s="172"/>
      <c r="P420" s="25"/>
      <c r="Q420" s="4"/>
      <c r="R420" s="4"/>
      <c r="S420" s="4"/>
      <c r="T420" s="4"/>
      <c r="U420" s="4"/>
      <c r="V420" s="4"/>
      <c r="W420" s="4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447"/>
    </row>
    <row r="421" spans="1:34" s="147" customFormat="1" ht="12" hidden="1" customHeight="1" x14ac:dyDescent="0.2">
      <c r="A421" s="593">
        <v>1</v>
      </c>
      <c r="B421" s="593"/>
      <c r="C421" s="462" t="s">
        <v>18</v>
      </c>
      <c r="D421" s="632" t="s">
        <v>207</v>
      </c>
      <c r="E421" s="461">
        <v>2007</v>
      </c>
      <c r="F421" s="351">
        <v>41</v>
      </c>
      <c r="G421" s="58">
        <v>5</v>
      </c>
      <c r="H421" s="82">
        <v>6</v>
      </c>
      <c r="I421" s="83">
        <v>11</v>
      </c>
      <c r="J421" s="58">
        <v>6</v>
      </c>
      <c r="K421" s="82">
        <v>2</v>
      </c>
      <c r="L421" s="83">
        <v>8</v>
      </c>
      <c r="M421" s="63">
        <v>67</v>
      </c>
      <c r="N421" s="63">
        <v>294</v>
      </c>
      <c r="O421" s="172"/>
      <c r="P421" s="25"/>
      <c r="Q421" s="5"/>
      <c r="R421" s="4"/>
      <c r="S421" s="4"/>
      <c r="T421" s="5"/>
      <c r="U421" s="4"/>
      <c r="V421" s="4"/>
      <c r="W421" s="6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447"/>
    </row>
    <row r="422" spans="1:34" s="147" customFormat="1" ht="12" hidden="1" customHeight="1" thickBot="1" x14ac:dyDescent="0.25">
      <c r="A422" s="593">
        <v>1</v>
      </c>
      <c r="B422" s="593"/>
      <c r="C422" s="462" t="s">
        <v>18</v>
      </c>
      <c r="D422" s="632" t="s">
        <v>207</v>
      </c>
      <c r="E422" s="461">
        <v>2008</v>
      </c>
      <c r="F422" s="353">
        <v>42</v>
      </c>
      <c r="G422" s="58">
        <v>4</v>
      </c>
      <c r="H422" s="82">
        <v>29</v>
      </c>
      <c r="I422" s="83">
        <v>33</v>
      </c>
      <c r="J422" s="58">
        <v>3</v>
      </c>
      <c r="K422" s="82">
        <v>1</v>
      </c>
      <c r="L422" s="83">
        <v>4</v>
      </c>
      <c r="M422" s="63">
        <v>36</v>
      </c>
      <c r="N422" s="63">
        <v>262</v>
      </c>
      <c r="O422" s="172"/>
      <c r="P422" s="25"/>
      <c r="Q422" s="5"/>
      <c r="R422" s="4"/>
      <c r="S422" s="4"/>
      <c r="T422" s="5"/>
      <c r="U422" s="4"/>
      <c r="V422" s="4"/>
      <c r="W422" s="6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447"/>
    </row>
    <row r="423" spans="1:34" s="287" customFormat="1" ht="38.25" customHeight="1" x14ac:dyDescent="0.2">
      <c r="A423" s="602"/>
      <c r="B423" s="600"/>
      <c r="C423" s="608"/>
      <c r="D423" s="631" t="s">
        <v>199</v>
      </c>
      <c r="E423" s="459" t="s">
        <v>198</v>
      </c>
      <c r="F423" s="529">
        <v>11</v>
      </c>
      <c r="G423" s="54" t="s">
        <v>249</v>
      </c>
      <c r="H423" s="264"/>
      <c r="I423" s="265"/>
      <c r="J423" s="55" t="s">
        <v>250</v>
      </c>
      <c r="K423" s="264"/>
      <c r="L423" s="264"/>
      <c r="M423" s="71" t="s">
        <v>251</v>
      </c>
      <c r="N423" s="57" t="s">
        <v>252</v>
      </c>
      <c r="O423" s="173"/>
      <c r="P423" s="14"/>
      <c r="Q423" s="18"/>
      <c r="R423" s="16" t="s">
        <v>0</v>
      </c>
      <c r="S423" s="18"/>
      <c r="T423" s="19"/>
      <c r="U423" s="17" t="s">
        <v>0</v>
      </c>
      <c r="V423" s="20"/>
      <c r="W423" s="21" t="s">
        <v>2</v>
      </c>
      <c r="X423" s="14"/>
      <c r="Y423" s="16"/>
      <c r="Z423" s="18"/>
      <c r="AA423" s="16" t="s">
        <v>0</v>
      </c>
      <c r="AB423" s="18"/>
      <c r="AC423" s="18"/>
      <c r="AD423" s="16" t="s">
        <v>0</v>
      </c>
      <c r="AE423" s="18"/>
      <c r="AF423" s="16" t="s">
        <v>1</v>
      </c>
      <c r="AG423" s="16" t="s">
        <v>2</v>
      </c>
      <c r="AH423" s="447"/>
    </row>
    <row r="424" spans="1:34" s="147" customFormat="1" ht="6" customHeight="1" thickBot="1" x14ac:dyDescent="0.25">
      <c r="A424" s="593"/>
      <c r="B424" s="595"/>
      <c r="C424" s="609"/>
      <c r="D424" s="632"/>
      <c r="E424" s="462"/>
      <c r="F424" s="351">
        <v>8</v>
      </c>
      <c r="G424" s="58"/>
      <c r="H424" s="82"/>
      <c r="I424" s="83"/>
      <c r="J424" s="58"/>
      <c r="K424" s="82"/>
      <c r="L424" s="83"/>
      <c r="M424" s="63"/>
      <c r="N424" s="63"/>
      <c r="O424" s="172"/>
      <c r="P424" s="25"/>
      <c r="Q424" s="5"/>
      <c r="R424" s="4"/>
      <c r="S424" s="4"/>
      <c r="T424" s="5"/>
      <c r="U424" s="4"/>
      <c r="V424" s="4"/>
      <c r="W424" s="6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447"/>
    </row>
    <row r="425" spans="1:34" s="147" customFormat="1" ht="12" hidden="1" customHeight="1" x14ac:dyDescent="0.2">
      <c r="A425" s="593">
        <v>1</v>
      </c>
      <c r="B425" s="593"/>
      <c r="C425" s="609"/>
      <c r="D425" s="473"/>
      <c r="E425" s="461">
        <v>2009</v>
      </c>
      <c r="F425" s="351">
        <v>0</v>
      </c>
      <c r="G425" s="58">
        <v>6</v>
      </c>
      <c r="H425" s="82">
        <v>9</v>
      </c>
      <c r="I425" s="83">
        <v>15</v>
      </c>
      <c r="J425" s="58">
        <v>5</v>
      </c>
      <c r="K425" s="77">
        <v>13</v>
      </c>
      <c r="L425" s="83">
        <v>18</v>
      </c>
      <c r="M425" s="63">
        <v>32</v>
      </c>
      <c r="N425" s="63">
        <v>248</v>
      </c>
      <c r="O425" s="172"/>
      <c r="P425" s="25"/>
      <c r="Q425" s="5"/>
      <c r="R425" s="4"/>
      <c r="S425" s="4"/>
      <c r="T425" s="5"/>
      <c r="U425" s="4"/>
      <c r="V425" s="4"/>
      <c r="W425" s="6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447"/>
    </row>
    <row r="426" spans="1:34" s="147" customFormat="1" ht="12" customHeight="1" x14ac:dyDescent="0.2">
      <c r="A426" s="593">
        <v>1</v>
      </c>
      <c r="B426" s="593"/>
      <c r="C426" s="462" t="s">
        <v>18</v>
      </c>
      <c r="D426" s="632" t="s">
        <v>207</v>
      </c>
      <c r="E426" s="462">
        <v>2010</v>
      </c>
      <c r="F426" s="351">
        <v>1</v>
      </c>
      <c r="G426" s="409">
        <v>0</v>
      </c>
      <c r="H426" s="410">
        <v>5</v>
      </c>
      <c r="I426" s="411">
        <f>SUM(H426,G426)</f>
        <v>5</v>
      </c>
      <c r="J426" s="409">
        <v>2</v>
      </c>
      <c r="K426" s="412">
        <v>5</v>
      </c>
      <c r="L426" s="411">
        <f>SUM(K426,J426)</f>
        <v>7</v>
      </c>
      <c r="M426" s="65">
        <v>59</v>
      </c>
      <c r="N426" s="408">
        <v>255</v>
      </c>
      <c r="O426" s="172" t="s">
        <v>5</v>
      </c>
      <c r="P426" s="25"/>
      <c r="Q426" s="5"/>
      <c r="R426" s="4"/>
      <c r="S426" s="4"/>
      <c r="T426" s="5"/>
      <c r="U426" s="4"/>
      <c r="V426" s="4"/>
      <c r="W426" s="6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438"/>
    </row>
    <row r="427" spans="1:34" s="446" customFormat="1" ht="12" customHeight="1" x14ac:dyDescent="0.2">
      <c r="A427" s="593"/>
      <c r="B427" s="593"/>
      <c r="C427" s="462"/>
      <c r="D427" s="632"/>
      <c r="E427" s="462">
        <v>2011</v>
      </c>
      <c r="F427" s="351"/>
      <c r="G427" s="409">
        <v>1</v>
      </c>
      <c r="H427" s="410">
        <v>14</v>
      </c>
      <c r="I427" s="411">
        <f>SUM(H427,G427)</f>
        <v>15</v>
      </c>
      <c r="J427" s="409">
        <v>4</v>
      </c>
      <c r="K427" s="412">
        <v>23</v>
      </c>
      <c r="L427" s="411">
        <f>SUM(K427,J427)</f>
        <v>27</v>
      </c>
      <c r="M427" s="65">
        <v>35</v>
      </c>
      <c r="N427" s="65">
        <v>247</v>
      </c>
      <c r="O427" s="531"/>
      <c r="P427" s="266"/>
      <c r="Q427" s="267"/>
      <c r="R427" s="268"/>
      <c r="S427" s="268"/>
      <c r="T427" s="267"/>
      <c r="U427" s="268"/>
      <c r="V427" s="268"/>
      <c r="W427" s="271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438">
        <f>N426+L427-M427</f>
        <v>247</v>
      </c>
    </row>
    <row r="428" spans="1:34" s="446" customFormat="1" ht="12" customHeight="1" x14ac:dyDescent="0.2">
      <c r="A428" s="593"/>
      <c r="B428" s="593"/>
      <c r="C428" s="462"/>
      <c r="D428" s="632"/>
      <c r="E428" s="462" t="s">
        <v>381</v>
      </c>
      <c r="F428" s="351"/>
      <c r="G428" s="342">
        <v>0</v>
      </c>
      <c r="H428" s="343">
        <v>6</v>
      </c>
      <c r="I428" s="344">
        <v>6</v>
      </c>
      <c r="J428" s="345">
        <v>2</v>
      </c>
      <c r="K428" s="343">
        <v>4</v>
      </c>
      <c r="L428" s="344">
        <v>6</v>
      </c>
      <c r="M428" s="346">
        <v>53</v>
      </c>
      <c r="N428" s="346">
        <v>214</v>
      </c>
      <c r="O428" s="172" t="s">
        <v>5</v>
      </c>
      <c r="P428" s="266"/>
      <c r="Q428" s="267"/>
      <c r="R428" s="268"/>
      <c r="S428" s="268"/>
      <c r="T428" s="267"/>
      <c r="U428" s="268"/>
      <c r="V428" s="268"/>
      <c r="W428" s="271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35">
        <f>N427+L428-M428</f>
        <v>200</v>
      </c>
    </row>
    <row r="429" spans="1:34" s="448" customFormat="1" ht="12" customHeight="1" x14ac:dyDescent="0.2">
      <c r="A429" s="591"/>
      <c r="B429" s="591"/>
      <c r="C429" s="463"/>
      <c r="D429" s="613"/>
      <c r="E429" s="463">
        <v>2013</v>
      </c>
      <c r="F429" s="352"/>
      <c r="G429" s="343">
        <v>2</v>
      </c>
      <c r="H429" s="343">
        <v>1</v>
      </c>
      <c r="I429" s="344">
        <v>3</v>
      </c>
      <c r="J429" s="345">
        <v>6</v>
      </c>
      <c r="K429" s="343">
        <v>1</v>
      </c>
      <c r="L429" s="344">
        <v>7</v>
      </c>
      <c r="M429" s="346">
        <v>28</v>
      </c>
      <c r="N429" s="346">
        <v>193</v>
      </c>
      <c r="O429" s="533"/>
      <c r="P429" s="272"/>
      <c r="Q429" s="273"/>
      <c r="R429" s="274"/>
      <c r="S429" s="274"/>
      <c r="T429" s="273"/>
      <c r="U429" s="274"/>
      <c r="V429" s="274"/>
      <c r="W429" s="275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534"/>
    </row>
    <row r="430" spans="1:34" s="448" customFormat="1" ht="12" customHeight="1" x14ac:dyDescent="0.2">
      <c r="A430" s="591"/>
      <c r="B430" s="591"/>
      <c r="C430" s="463"/>
      <c r="D430" s="613"/>
      <c r="E430" s="463">
        <v>2014</v>
      </c>
      <c r="F430" s="352"/>
      <c r="G430" s="343">
        <v>3</v>
      </c>
      <c r="H430" s="343">
        <v>13</v>
      </c>
      <c r="I430" s="344">
        <v>16</v>
      </c>
      <c r="J430" s="345">
        <v>8</v>
      </c>
      <c r="K430" s="343">
        <v>1</v>
      </c>
      <c r="L430" s="344">
        <v>9</v>
      </c>
      <c r="M430" s="346">
        <v>56</v>
      </c>
      <c r="N430" s="346">
        <v>146</v>
      </c>
      <c r="O430" s="533"/>
      <c r="P430" s="272"/>
      <c r="Q430" s="273"/>
      <c r="R430" s="274"/>
      <c r="S430" s="274"/>
      <c r="T430" s="273"/>
      <c r="U430" s="274"/>
      <c r="V430" s="274"/>
      <c r="W430" s="275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534"/>
    </row>
    <row r="431" spans="1:34" s="147" customFormat="1" ht="6.75" customHeight="1" thickBot="1" x14ac:dyDescent="0.25">
      <c r="A431" s="593"/>
      <c r="B431" s="595"/>
      <c r="C431" s="462"/>
      <c r="D431" s="632"/>
      <c r="E431" s="462"/>
      <c r="F431" s="351">
        <v>2</v>
      </c>
      <c r="G431" s="58"/>
      <c r="H431" s="82"/>
      <c r="I431" s="83"/>
      <c r="J431" s="58"/>
      <c r="K431" s="82"/>
      <c r="L431" s="83"/>
      <c r="M431" s="63"/>
      <c r="N431" s="63"/>
      <c r="O431" s="172"/>
      <c r="P431" s="25"/>
      <c r="Q431" s="5"/>
      <c r="R431" s="4"/>
      <c r="S431" s="4"/>
      <c r="T431" s="5"/>
      <c r="U431" s="4"/>
      <c r="V431" s="4"/>
      <c r="W431" s="6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447"/>
    </row>
    <row r="432" spans="1:34" s="147" customFormat="1" ht="12" hidden="1" customHeight="1" thickBot="1" x14ac:dyDescent="0.25">
      <c r="A432" s="593">
        <v>1</v>
      </c>
      <c r="B432" s="593"/>
      <c r="C432" s="462"/>
      <c r="D432" s="630" t="s">
        <v>208</v>
      </c>
      <c r="E432" s="462">
        <v>2007</v>
      </c>
      <c r="F432" s="353">
        <v>3</v>
      </c>
      <c r="G432" s="58">
        <v>0</v>
      </c>
      <c r="H432" s="82">
        <v>0</v>
      </c>
      <c r="I432" s="83">
        <v>0</v>
      </c>
      <c r="J432" s="58">
        <v>0</v>
      </c>
      <c r="K432" s="82">
        <v>0</v>
      </c>
      <c r="L432" s="83">
        <v>0</v>
      </c>
      <c r="M432" s="63">
        <v>0</v>
      </c>
      <c r="N432" s="63">
        <v>0</v>
      </c>
      <c r="O432" s="172"/>
      <c r="P432" s="25"/>
      <c r="Q432" s="5"/>
      <c r="R432" s="4"/>
      <c r="S432" s="4"/>
      <c r="T432" s="5"/>
      <c r="U432" s="4"/>
      <c r="V432" s="4"/>
      <c r="W432" s="6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447"/>
    </row>
    <row r="433" spans="1:34" s="147" customFormat="1" ht="12" hidden="1" customHeight="1" x14ac:dyDescent="0.2">
      <c r="A433" s="593">
        <v>1</v>
      </c>
      <c r="B433" s="593"/>
      <c r="C433" s="462" t="s">
        <v>181</v>
      </c>
      <c r="D433" s="630" t="s">
        <v>208</v>
      </c>
      <c r="E433" s="462">
        <v>2008</v>
      </c>
      <c r="F433" s="351">
        <v>-1</v>
      </c>
      <c r="G433" s="58">
        <v>1</v>
      </c>
      <c r="H433" s="82">
        <v>0</v>
      </c>
      <c r="I433" s="83">
        <v>1</v>
      </c>
      <c r="J433" s="58">
        <v>1</v>
      </c>
      <c r="K433" s="82">
        <v>0</v>
      </c>
      <c r="L433" s="83">
        <v>1</v>
      </c>
      <c r="M433" s="63">
        <v>0</v>
      </c>
      <c r="N433" s="63">
        <v>3</v>
      </c>
      <c r="O433" s="172" t="s">
        <v>5</v>
      </c>
      <c r="P433" s="25"/>
      <c r="Q433" s="5"/>
      <c r="R433" s="4"/>
      <c r="S433" s="4"/>
      <c r="T433" s="5"/>
      <c r="U433" s="4"/>
      <c r="V433" s="4"/>
      <c r="W433" s="6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447"/>
    </row>
    <row r="434" spans="1:34" s="147" customFormat="1" ht="12" hidden="1" customHeight="1" x14ac:dyDescent="0.2">
      <c r="A434" s="593">
        <v>1</v>
      </c>
      <c r="B434" s="593"/>
      <c r="C434" s="609"/>
      <c r="D434" s="473"/>
      <c r="E434" s="462">
        <v>2009</v>
      </c>
      <c r="F434" s="351">
        <v>0</v>
      </c>
      <c r="G434" s="58">
        <v>5</v>
      </c>
      <c r="H434" s="82">
        <v>0</v>
      </c>
      <c r="I434" s="83">
        <v>5</v>
      </c>
      <c r="J434" s="58">
        <v>3</v>
      </c>
      <c r="K434" s="77">
        <v>0</v>
      </c>
      <c r="L434" s="83">
        <v>3</v>
      </c>
      <c r="M434" s="63">
        <v>0</v>
      </c>
      <c r="N434" s="63">
        <v>6</v>
      </c>
      <c r="O434" s="172"/>
      <c r="P434" s="25"/>
      <c r="Q434" s="5"/>
      <c r="R434" s="4"/>
      <c r="S434" s="4"/>
      <c r="T434" s="5"/>
      <c r="U434" s="4"/>
      <c r="V434" s="4"/>
      <c r="W434" s="6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447"/>
    </row>
    <row r="435" spans="1:34" s="147" customFormat="1" ht="12" customHeight="1" x14ac:dyDescent="0.2">
      <c r="A435" s="593">
        <v>1</v>
      </c>
      <c r="B435" s="593"/>
      <c r="C435" s="462" t="s">
        <v>181</v>
      </c>
      <c r="D435" s="630" t="s">
        <v>208</v>
      </c>
      <c r="E435" s="462">
        <v>2010</v>
      </c>
      <c r="F435" s="351">
        <v>0</v>
      </c>
      <c r="G435" s="58">
        <v>0</v>
      </c>
      <c r="H435" s="82">
        <v>0</v>
      </c>
      <c r="I435" s="411">
        <f>SUM(H435,G435)</f>
        <v>0</v>
      </c>
      <c r="J435" s="58">
        <v>5</v>
      </c>
      <c r="K435" s="77">
        <v>0</v>
      </c>
      <c r="L435" s="411">
        <f>SUM(K435,J435)</f>
        <v>5</v>
      </c>
      <c r="M435" s="63">
        <v>0</v>
      </c>
      <c r="N435" s="63">
        <v>11</v>
      </c>
      <c r="O435" s="172"/>
      <c r="P435" s="25"/>
      <c r="Q435" s="5"/>
      <c r="R435" s="4"/>
      <c r="S435" s="4"/>
      <c r="T435" s="5"/>
      <c r="U435" s="4"/>
      <c r="V435" s="4"/>
      <c r="W435" s="6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438"/>
    </row>
    <row r="436" spans="1:34" s="446" customFormat="1" ht="12" customHeight="1" x14ac:dyDescent="0.2">
      <c r="A436" s="593"/>
      <c r="B436" s="593"/>
      <c r="C436" s="462"/>
      <c r="D436" s="637" t="s">
        <v>209</v>
      </c>
      <c r="E436" s="462">
        <v>2011</v>
      </c>
      <c r="F436" s="351"/>
      <c r="G436" s="58">
        <v>0</v>
      </c>
      <c r="H436" s="82">
        <v>0</v>
      </c>
      <c r="I436" s="411">
        <f>SUM(H436,G436)</f>
        <v>0</v>
      </c>
      <c r="J436" s="58">
        <v>0</v>
      </c>
      <c r="K436" s="82">
        <v>0</v>
      </c>
      <c r="L436" s="411">
        <f>SUM(K436,J436)</f>
        <v>0</v>
      </c>
      <c r="M436" s="63">
        <v>0</v>
      </c>
      <c r="N436" s="63">
        <v>11</v>
      </c>
      <c r="O436" s="531"/>
      <c r="P436" s="266"/>
      <c r="Q436" s="267"/>
      <c r="R436" s="268"/>
      <c r="S436" s="268"/>
      <c r="T436" s="267"/>
      <c r="U436" s="268"/>
      <c r="V436" s="268"/>
      <c r="W436" s="271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438">
        <f>N435+L436-M436</f>
        <v>11</v>
      </c>
    </row>
    <row r="437" spans="1:34" s="446" customFormat="1" ht="12" customHeight="1" x14ac:dyDescent="0.2">
      <c r="A437" s="593"/>
      <c r="B437" s="593"/>
      <c r="C437" s="462"/>
      <c r="D437" s="632"/>
      <c r="E437" s="462" t="s">
        <v>381</v>
      </c>
      <c r="F437" s="351"/>
      <c r="G437" s="409" t="s">
        <v>331</v>
      </c>
      <c r="H437" s="410" t="s">
        <v>331</v>
      </c>
      <c r="I437" s="411" t="s">
        <v>331</v>
      </c>
      <c r="J437" s="409" t="s">
        <v>331</v>
      </c>
      <c r="K437" s="410" t="s">
        <v>331</v>
      </c>
      <c r="L437" s="411" t="s">
        <v>331</v>
      </c>
      <c r="M437" s="408" t="s">
        <v>331</v>
      </c>
      <c r="N437" s="408">
        <v>11</v>
      </c>
      <c r="O437" s="172" t="s">
        <v>119</v>
      </c>
      <c r="P437" s="266"/>
      <c r="Q437" s="267"/>
      <c r="R437" s="268"/>
      <c r="S437" s="268"/>
      <c r="T437" s="267"/>
      <c r="U437" s="268"/>
      <c r="V437" s="268"/>
      <c r="W437" s="271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438">
        <v>11</v>
      </c>
    </row>
    <row r="438" spans="1:34" s="446" customFormat="1" ht="12" customHeight="1" x14ac:dyDescent="0.2">
      <c r="A438" s="593"/>
      <c r="B438" s="593"/>
      <c r="C438" s="462"/>
      <c r="D438" s="632"/>
      <c r="E438" s="463">
        <v>2013</v>
      </c>
      <c r="F438" s="351"/>
      <c r="G438" s="409" t="s">
        <v>331</v>
      </c>
      <c r="H438" s="410" t="s">
        <v>331</v>
      </c>
      <c r="I438" s="411" t="s">
        <v>331</v>
      </c>
      <c r="J438" s="409" t="s">
        <v>331</v>
      </c>
      <c r="K438" s="410" t="s">
        <v>331</v>
      </c>
      <c r="L438" s="411" t="s">
        <v>331</v>
      </c>
      <c r="M438" s="408" t="s">
        <v>331</v>
      </c>
      <c r="N438" s="408">
        <v>11</v>
      </c>
      <c r="O438" s="172" t="s">
        <v>119</v>
      </c>
      <c r="P438" s="266"/>
      <c r="Q438" s="267"/>
      <c r="R438" s="268"/>
      <c r="S438" s="268"/>
      <c r="T438" s="267"/>
      <c r="U438" s="268"/>
      <c r="V438" s="268"/>
      <c r="W438" s="271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438"/>
    </row>
    <row r="439" spans="1:34" s="446" customFormat="1" ht="12" customHeight="1" x14ac:dyDescent="0.2">
      <c r="A439" s="593"/>
      <c r="B439" s="593"/>
      <c r="C439" s="462"/>
      <c r="D439" s="632"/>
      <c r="E439" s="463">
        <v>2014</v>
      </c>
      <c r="F439" s="351"/>
      <c r="G439" s="409" t="s">
        <v>331</v>
      </c>
      <c r="H439" s="410" t="s">
        <v>331</v>
      </c>
      <c r="I439" s="411" t="s">
        <v>331</v>
      </c>
      <c r="J439" s="409" t="s">
        <v>331</v>
      </c>
      <c r="K439" s="410" t="s">
        <v>331</v>
      </c>
      <c r="L439" s="411" t="s">
        <v>331</v>
      </c>
      <c r="M439" s="408" t="s">
        <v>331</v>
      </c>
      <c r="N439" s="408">
        <v>11</v>
      </c>
      <c r="O439" s="172" t="s">
        <v>119</v>
      </c>
      <c r="P439" s="266"/>
      <c r="Q439" s="267"/>
      <c r="R439" s="268"/>
      <c r="S439" s="268"/>
      <c r="T439" s="267"/>
      <c r="U439" s="268"/>
      <c r="V439" s="268"/>
      <c r="W439" s="271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438"/>
    </row>
    <row r="440" spans="1:34" s="147" customFormat="1" ht="6.75" customHeight="1" thickBot="1" x14ac:dyDescent="0.25">
      <c r="A440" s="593"/>
      <c r="B440" s="595"/>
      <c r="C440" s="462"/>
      <c r="D440" s="632"/>
      <c r="E440" s="462"/>
      <c r="F440" s="351">
        <v>1</v>
      </c>
      <c r="G440" s="58"/>
      <c r="H440" s="82"/>
      <c r="I440" s="83"/>
      <c r="J440" s="58"/>
      <c r="K440" s="82"/>
      <c r="L440" s="83"/>
      <c r="M440" s="63"/>
      <c r="N440" s="63"/>
      <c r="O440" s="172"/>
      <c r="P440" s="25"/>
      <c r="Q440" s="5"/>
      <c r="R440" s="4"/>
      <c r="S440" s="4"/>
      <c r="T440" s="5"/>
      <c r="U440" s="4"/>
      <c r="V440" s="4"/>
      <c r="W440" s="6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447"/>
    </row>
    <row r="441" spans="1:34" s="147" customFormat="1" ht="12" hidden="1" customHeight="1" x14ac:dyDescent="0.2">
      <c r="A441" s="593">
        <v>1</v>
      </c>
      <c r="B441" s="597"/>
      <c r="C441" s="462"/>
      <c r="D441" s="613" t="s">
        <v>83</v>
      </c>
      <c r="E441" s="462">
        <v>1996</v>
      </c>
      <c r="F441" s="351">
        <v>2</v>
      </c>
      <c r="G441" s="58">
        <v>0</v>
      </c>
      <c r="H441" s="82">
        <v>264</v>
      </c>
      <c r="I441" s="83">
        <v>264</v>
      </c>
      <c r="J441" s="58">
        <v>0</v>
      </c>
      <c r="K441" s="82">
        <v>0</v>
      </c>
      <c r="L441" s="83">
        <v>0</v>
      </c>
      <c r="M441" s="63">
        <v>0</v>
      </c>
      <c r="N441" s="64">
        <v>0</v>
      </c>
      <c r="O441" s="172"/>
      <c r="P441" s="25"/>
      <c r="Q441" s="5"/>
      <c r="R441" s="4"/>
      <c r="S441" s="4"/>
      <c r="T441" s="5"/>
      <c r="U441" s="4"/>
      <c r="V441" s="4"/>
      <c r="W441" s="6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447"/>
    </row>
    <row r="442" spans="1:34" s="147" customFormat="1" ht="12" hidden="1" customHeight="1" x14ac:dyDescent="0.2">
      <c r="A442" s="593">
        <v>1</v>
      </c>
      <c r="B442" s="597"/>
      <c r="C442" s="463" t="s">
        <v>20</v>
      </c>
      <c r="D442" s="613" t="s">
        <v>83</v>
      </c>
      <c r="E442" s="462">
        <v>1997</v>
      </c>
      <c r="F442" s="351">
        <v>3</v>
      </c>
      <c r="G442" s="58">
        <v>1</v>
      </c>
      <c r="H442" s="82">
        <v>29</v>
      </c>
      <c r="I442" s="83">
        <v>30</v>
      </c>
      <c r="J442" s="58">
        <v>0</v>
      </c>
      <c r="K442" s="82">
        <v>0</v>
      </c>
      <c r="L442" s="83">
        <v>0</v>
      </c>
      <c r="M442" s="63">
        <v>0</v>
      </c>
      <c r="N442" s="64">
        <v>0</v>
      </c>
      <c r="O442" s="172"/>
      <c r="P442" s="25"/>
      <c r="Q442" s="5"/>
      <c r="R442" s="4"/>
      <c r="S442" s="4"/>
      <c r="T442" s="5"/>
      <c r="U442" s="4"/>
      <c r="V442" s="4"/>
      <c r="W442" s="6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447"/>
    </row>
    <row r="443" spans="1:34" s="147" customFormat="1" ht="12" hidden="1" customHeight="1" x14ac:dyDescent="0.2">
      <c r="A443" s="593">
        <v>1</v>
      </c>
      <c r="B443" s="597"/>
      <c r="C443" s="463" t="s">
        <v>20</v>
      </c>
      <c r="D443" s="613" t="s">
        <v>83</v>
      </c>
      <c r="E443" s="462">
        <v>1998</v>
      </c>
      <c r="F443" s="351">
        <v>4</v>
      </c>
      <c r="G443" s="58">
        <v>0</v>
      </c>
      <c r="H443" s="82">
        <v>99</v>
      </c>
      <c r="I443" s="83">
        <v>99</v>
      </c>
      <c r="J443" s="58">
        <v>0</v>
      </c>
      <c r="K443" s="82">
        <v>193</v>
      </c>
      <c r="L443" s="83">
        <v>193</v>
      </c>
      <c r="M443" s="64">
        <v>0</v>
      </c>
      <c r="N443" s="64">
        <v>193</v>
      </c>
      <c r="O443" s="172"/>
      <c r="P443" s="25"/>
      <c r="Q443" s="5"/>
      <c r="R443" s="4"/>
      <c r="S443" s="4"/>
      <c r="T443" s="5"/>
      <c r="U443" s="4"/>
      <c r="V443" s="4"/>
      <c r="W443" s="6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447"/>
    </row>
    <row r="444" spans="1:34" s="147" customFormat="1" ht="12" hidden="1" customHeight="1" x14ac:dyDescent="0.2">
      <c r="A444" s="593">
        <v>1</v>
      </c>
      <c r="B444" s="597"/>
      <c r="C444" s="463" t="s">
        <v>20</v>
      </c>
      <c r="D444" s="613" t="s">
        <v>83</v>
      </c>
      <c r="E444" s="462">
        <v>1999</v>
      </c>
      <c r="F444" s="351">
        <v>5</v>
      </c>
      <c r="G444" s="58">
        <v>0</v>
      </c>
      <c r="H444" s="82">
        <v>50</v>
      </c>
      <c r="I444" s="83">
        <v>50</v>
      </c>
      <c r="J444" s="58">
        <v>0</v>
      </c>
      <c r="K444" s="82">
        <v>0</v>
      </c>
      <c r="L444" s="83">
        <v>0</v>
      </c>
      <c r="M444" s="64">
        <v>0</v>
      </c>
      <c r="N444" s="64">
        <v>193</v>
      </c>
      <c r="O444" s="172"/>
      <c r="P444" s="25"/>
      <c r="Q444" s="5"/>
      <c r="R444" s="4"/>
      <c r="S444" s="4"/>
      <c r="T444" s="5"/>
      <c r="U444" s="4"/>
      <c r="V444" s="4"/>
      <c r="W444" s="6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447"/>
    </row>
    <row r="445" spans="1:34" s="147" customFormat="1" ht="12" hidden="1" customHeight="1" x14ac:dyDescent="0.2">
      <c r="A445" s="593">
        <v>1</v>
      </c>
      <c r="B445" s="597"/>
      <c r="C445" s="463" t="s">
        <v>20</v>
      </c>
      <c r="D445" s="613" t="s">
        <v>83</v>
      </c>
      <c r="E445" s="462">
        <v>2000</v>
      </c>
      <c r="F445" s="351">
        <v>6</v>
      </c>
      <c r="G445" s="58">
        <v>2</v>
      </c>
      <c r="H445" s="82">
        <v>45</v>
      </c>
      <c r="I445" s="83">
        <v>47</v>
      </c>
      <c r="J445" s="58">
        <v>0</v>
      </c>
      <c r="K445" s="82">
        <v>0</v>
      </c>
      <c r="L445" s="83">
        <v>0</v>
      </c>
      <c r="M445" s="64">
        <v>0</v>
      </c>
      <c r="N445" s="64">
        <v>193</v>
      </c>
      <c r="O445" s="172"/>
      <c r="P445" s="25"/>
      <c r="Q445" s="5"/>
      <c r="R445" s="4"/>
      <c r="S445" s="4"/>
      <c r="T445" s="5"/>
      <c r="U445" s="4"/>
      <c r="V445" s="4"/>
      <c r="W445" s="6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447"/>
    </row>
    <row r="446" spans="1:34" s="147" customFormat="1" ht="12" hidden="1" customHeight="1" x14ac:dyDescent="0.2">
      <c r="A446" s="593">
        <v>1</v>
      </c>
      <c r="B446" s="597"/>
      <c r="C446" s="463" t="s">
        <v>20</v>
      </c>
      <c r="D446" s="613" t="s">
        <v>83</v>
      </c>
      <c r="E446" s="462">
        <v>2001</v>
      </c>
      <c r="F446" s="351">
        <v>7</v>
      </c>
      <c r="G446" s="58">
        <v>5</v>
      </c>
      <c r="H446" s="82">
        <v>49</v>
      </c>
      <c r="I446" s="83">
        <v>54</v>
      </c>
      <c r="J446" s="58">
        <v>0</v>
      </c>
      <c r="K446" s="82">
        <v>0</v>
      </c>
      <c r="L446" s="83">
        <v>0</v>
      </c>
      <c r="M446" s="64">
        <v>22</v>
      </c>
      <c r="N446" s="64">
        <v>171</v>
      </c>
      <c r="O446" s="172"/>
      <c r="P446" s="25"/>
      <c r="Q446" s="5"/>
      <c r="R446" s="4"/>
      <c r="S446" s="4"/>
      <c r="T446" s="5"/>
      <c r="U446" s="4"/>
      <c r="V446" s="4"/>
      <c r="W446" s="6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447"/>
    </row>
    <row r="447" spans="1:34" s="147" customFormat="1" ht="12" hidden="1" customHeight="1" x14ac:dyDescent="0.2">
      <c r="A447" s="593">
        <v>1</v>
      </c>
      <c r="B447" s="597"/>
      <c r="C447" s="463" t="s">
        <v>20</v>
      </c>
      <c r="D447" s="613" t="s">
        <v>83</v>
      </c>
      <c r="E447" s="462">
        <v>2002</v>
      </c>
      <c r="F447" s="352">
        <v>8</v>
      </c>
      <c r="G447" s="58">
        <v>0</v>
      </c>
      <c r="H447" s="82">
        <v>78</v>
      </c>
      <c r="I447" s="83">
        <v>78</v>
      </c>
      <c r="J447" s="58">
        <v>0</v>
      </c>
      <c r="K447" s="82">
        <v>33</v>
      </c>
      <c r="L447" s="83">
        <v>33</v>
      </c>
      <c r="M447" s="64">
        <v>81</v>
      </c>
      <c r="N447" s="64">
        <v>123</v>
      </c>
      <c r="O447" s="172"/>
      <c r="P447" s="25"/>
      <c r="Q447" s="5"/>
      <c r="R447" s="4"/>
      <c r="S447" s="4"/>
      <c r="T447" s="5"/>
      <c r="U447" s="4"/>
      <c r="V447" s="4"/>
      <c r="W447" s="6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447"/>
    </row>
    <row r="448" spans="1:34" s="147" customFormat="1" ht="12" hidden="1" customHeight="1" x14ac:dyDescent="0.2">
      <c r="A448" s="593">
        <v>1</v>
      </c>
      <c r="B448" s="597"/>
      <c r="C448" s="463" t="s">
        <v>20</v>
      </c>
      <c r="D448" s="613" t="s">
        <v>83</v>
      </c>
      <c r="E448" s="462">
        <v>2003</v>
      </c>
      <c r="F448" s="351">
        <v>9</v>
      </c>
      <c r="G448" s="58">
        <v>2</v>
      </c>
      <c r="H448" s="82">
        <v>97</v>
      </c>
      <c r="I448" s="83">
        <v>99</v>
      </c>
      <c r="J448" s="58">
        <v>0</v>
      </c>
      <c r="K448" s="82">
        <v>53</v>
      </c>
      <c r="L448" s="83">
        <v>53</v>
      </c>
      <c r="M448" s="64">
        <v>17</v>
      </c>
      <c r="N448" s="64">
        <v>159</v>
      </c>
      <c r="O448" s="172"/>
      <c r="P448" s="25"/>
      <c r="Q448" s="5"/>
      <c r="R448" s="4"/>
      <c r="S448" s="4"/>
      <c r="T448" s="5"/>
      <c r="U448" s="4"/>
      <c r="V448" s="4"/>
      <c r="W448" s="6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447"/>
    </row>
    <row r="449" spans="1:34" s="147" customFormat="1" ht="12" hidden="1" customHeight="1" x14ac:dyDescent="0.2">
      <c r="A449" s="593">
        <v>1</v>
      </c>
      <c r="B449" s="597"/>
      <c r="C449" s="463" t="s">
        <v>20</v>
      </c>
      <c r="D449" s="613" t="s">
        <v>83</v>
      </c>
      <c r="E449" s="462">
        <v>2004</v>
      </c>
      <c r="F449" s="352">
        <v>10</v>
      </c>
      <c r="G449" s="58">
        <v>2</v>
      </c>
      <c r="H449" s="82">
        <v>78</v>
      </c>
      <c r="I449" s="83">
        <v>80</v>
      </c>
      <c r="J449" s="58">
        <v>0</v>
      </c>
      <c r="K449" s="82">
        <v>65</v>
      </c>
      <c r="L449" s="83">
        <v>65</v>
      </c>
      <c r="M449" s="63">
        <v>15</v>
      </c>
      <c r="N449" s="64">
        <v>195</v>
      </c>
      <c r="O449" s="172" t="s">
        <v>5</v>
      </c>
      <c r="P449" s="25"/>
      <c r="Q449" s="5"/>
      <c r="R449" s="4"/>
      <c r="S449" s="4"/>
      <c r="T449" s="5"/>
      <c r="U449" s="4"/>
      <c r="V449" s="4"/>
      <c r="W449" s="6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447"/>
    </row>
    <row r="450" spans="1:34" s="147" customFormat="1" ht="12" hidden="1" customHeight="1" x14ac:dyDescent="0.2">
      <c r="A450" s="593">
        <v>1</v>
      </c>
      <c r="B450" s="593"/>
      <c r="C450" s="463" t="s">
        <v>20</v>
      </c>
      <c r="D450" s="613" t="s">
        <v>83</v>
      </c>
      <c r="E450" s="461">
        <v>2006</v>
      </c>
      <c r="F450" s="351">
        <v>11</v>
      </c>
      <c r="G450" s="58">
        <v>10</v>
      </c>
      <c r="H450" s="82">
        <v>99</v>
      </c>
      <c r="I450" s="83">
        <v>109</v>
      </c>
      <c r="J450" s="58">
        <v>0</v>
      </c>
      <c r="K450" s="82">
        <v>22</v>
      </c>
      <c r="L450" s="83">
        <v>22</v>
      </c>
      <c r="M450" s="63">
        <v>30</v>
      </c>
      <c r="N450" s="63">
        <v>218</v>
      </c>
      <c r="O450" s="172"/>
      <c r="P450" s="25"/>
      <c r="Q450" s="4"/>
      <c r="R450" s="4"/>
      <c r="S450" s="4"/>
      <c r="T450" s="4"/>
      <c r="U450" s="4"/>
      <c r="V450" s="4"/>
      <c r="W450" s="4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447"/>
    </row>
    <row r="451" spans="1:34" s="147" customFormat="1" ht="12" hidden="1" customHeight="1" x14ac:dyDescent="0.2">
      <c r="A451" s="593">
        <v>1</v>
      </c>
      <c r="B451" s="593"/>
      <c r="C451" s="463" t="s">
        <v>20</v>
      </c>
      <c r="D451" s="613" t="s">
        <v>83</v>
      </c>
      <c r="E451" s="461">
        <v>2007</v>
      </c>
      <c r="F451" s="352">
        <v>12</v>
      </c>
      <c r="G451" s="58">
        <v>4</v>
      </c>
      <c r="H451" s="82">
        <v>90</v>
      </c>
      <c r="I451" s="83">
        <v>94</v>
      </c>
      <c r="J451" s="58">
        <v>0</v>
      </c>
      <c r="K451" s="82">
        <v>66</v>
      </c>
      <c r="L451" s="83">
        <v>66</v>
      </c>
      <c r="M451" s="63">
        <v>11</v>
      </c>
      <c r="N451" s="63">
        <v>273</v>
      </c>
      <c r="O451" s="172"/>
      <c r="P451" s="25"/>
      <c r="Q451" s="5"/>
      <c r="R451" s="4"/>
      <c r="S451" s="4"/>
      <c r="T451" s="5"/>
      <c r="U451" s="4"/>
      <c r="V451" s="4"/>
      <c r="W451" s="6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447"/>
    </row>
    <row r="452" spans="1:34" s="147" customFormat="1" ht="12" hidden="1" customHeight="1" thickBot="1" x14ac:dyDescent="0.25">
      <c r="A452" s="593">
        <v>1</v>
      </c>
      <c r="B452" s="593"/>
      <c r="C452" s="463" t="s">
        <v>20</v>
      </c>
      <c r="D452" s="613" t="s">
        <v>83</v>
      </c>
      <c r="E452" s="461">
        <v>2008</v>
      </c>
      <c r="F452" s="353">
        <v>13</v>
      </c>
      <c r="G452" s="58">
        <v>1</v>
      </c>
      <c r="H452" s="82">
        <v>52</v>
      </c>
      <c r="I452" s="83">
        <v>53</v>
      </c>
      <c r="J452" s="58">
        <v>0</v>
      </c>
      <c r="K452" s="82">
        <v>59</v>
      </c>
      <c r="L452" s="83">
        <v>59</v>
      </c>
      <c r="M452" s="63">
        <v>13</v>
      </c>
      <c r="N452" s="63">
        <v>319</v>
      </c>
      <c r="O452" s="172"/>
      <c r="P452" s="25"/>
      <c r="Q452" s="5"/>
      <c r="R452" s="4"/>
      <c r="S452" s="4"/>
      <c r="T452" s="5"/>
      <c r="U452" s="4"/>
      <c r="V452" s="4"/>
      <c r="W452" s="6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447"/>
    </row>
    <row r="453" spans="1:34" s="147" customFormat="1" ht="12" hidden="1" customHeight="1" x14ac:dyDescent="0.2">
      <c r="A453" s="593">
        <v>1</v>
      </c>
      <c r="B453" s="593"/>
      <c r="C453" s="609"/>
      <c r="D453" s="473"/>
      <c r="E453" s="461">
        <v>2009</v>
      </c>
      <c r="F453" s="351">
        <v>-2</v>
      </c>
      <c r="G453" s="58">
        <v>4</v>
      </c>
      <c r="H453" s="82">
        <v>44</v>
      </c>
      <c r="I453" s="83">
        <v>48</v>
      </c>
      <c r="J453" s="58">
        <v>0</v>
      </c>
      <c r="K453" s="77">
        <v>54</v>
      </c>
      <c r="L453" s="83">
        <v>54</v>
      </c>
      <c r="M453" s="63">
        <v>9</v>
      </c>
      <c r="N453" s="63">
        <v>364</v>
      </c>
      <c r="O453" s="172"/>
      <c r="P453" s="25"/>
      <c r="Q453" s="5"/>
      <c r="R453" s="4"/>
      <c r="S453" s="4"/>
      <c r="T453" s="5"/>
      <c r="U453" s="4"/>
      <c r="V453" s="4"/>
      <c r="W453" s="6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447"/>
    </row>
    <row r="454" spans="1:34" s="147" customFormat="1" ht="12" customHeight="1" x14ac:dyDescent="0.2">
      <c r="A454" s="593">
        <v>1</v>
      </c>
      <c r="B454" s="593"/>
      <c r="C454" s="463" t="s">
        <v>20</v>
      </c>
      <c r="D454" s="613" t="s">
        <v>83</v>
      </c>
      <c r="E454" s="462">
        <v>2010</v>
      </c>
      <c r="F454" s="351">
        <v>-1</v>
      </c>
      <c r="G454" s="409">
        <v>0</v>
      </c>
      <c r="H454" s="410">
        <v>47</v>
      </c>
      <c r="I454" s="411">
        <f>SUM(H454,G454)</f>
        <v>47</v>
      </c>
      <c r="J454" s="409">
        <v>0</v>
      </c>
      <c r="K454" s="412">
        <v>66</v>
      </c>
      <c r="L454" s="411">
        <f>SUM(K454,J454)</f>
        <v>66</v>
      </c>
      <c r="M454" s="65">
        <v>33</v>
      </c>
      <c r="N454" s="65">
        <v>397</v>
      </c>
      <c r="O454" s="172"/>
      <c r="P454" s="25"/>
      <c r="Q454" s="5"/>
      <c r="R454" s="4"/>
      <c r="S454" s="4"/>
      <c r="T454" s="5"/>
      <c r="U454" s="4"/>
      <c r="V454" s="4"/>
      <c r="W454" s="6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438"/>
    </row>
    <row r="455" spans="1:34" s="446" customFormat="1" ht="12" customHeight="1" x14ac:dyDescent="0.2">
      <c r="A455" s="593"/>
      <c r="B455" s="593"/>
      <c r="C455" s="463"/>
      <c r="D455" s="613"/>
      <c r="E455" s="462">
        <v>2011</v>
      </c>
      <c r="F455" s="351"/>
      <c r="G455" s="409">
        <v>2</v>
      </c>
      <c r="H455" s="410">
        <v>83</v>
      </c>
      <c r="I455" s="411">
        <f>SUM(H455,G455)</f>
        <v>85</v>
      </c>
      <c r="J455" s="409">
        <v>0</v>
      </c>
      <c r="K455" s="412">
        <v>33</v>
      </c>
      <c r="L455" s="411">
        <f>SUM(K455,J455)</f>
        <v>33</v>
      </c>
      <c r="M455" s="65">
        <v>28</v>
      </c>
      <c r="N455" s="65">
        <v>402</v>
      </c>
      <c r="O455" s="531"/>
      <c r="P455" s="266"/>
      <c r="Q455" s="267"/>
      <c r="R455" s="268"/>
      <c r="S455" s="268"/>
      <c r="T455" s="267"/>
      <c r="U455" s="268"/>
      <c r="V455" s="268"/>
      <c r="W455" s="271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438">
        <f>N454+L455-M455</f>
        <v>402</v>
      </c>
    </row>
    <row r="456" spans="1:34" s="446" customFormat="1" ht="12" customHeight="1" x14ac:dyDescent="0.2">
      <c r="A456" s="593"/>
      <c r="B456" s="593"/>
      <c r="C456" s="463"/>
      <c r="D456" s="613"/>
      <c r="E456" s="462" t="s">
        <v>381</v>
      </c>
      <c r="F456" s="351"/>
      <c r="G456" s="342">
        <v>15</v>
      </c>
      <c r="H456" s="343">
        <v>56</v>
      </c>
      <c r="I456" s="344">
        <v>71</v>
      </c>
      <c r="J456" s="345">
        <v>0</v>
      </c>
      <c r="K456" s="343">
        <v>76</v>
      </c>
      <c r="L456" s="344">
        <v>76</v>
      </c>
      <c r="M456" s="346">
        <v>83</v>
      </c>
      <c r="N456" s="346">
        <v>395</v>
      </c>
      <c r="O456" s="531"/>
      <c r="P456" s="266"/>
      <c r="Q456" s="267"/>
      <c r="R456" s="268"/>
      <c r="S456" s="268"/>
      <c r="T456" s="267"/>
      <c r="U456" s="268"/>
      <c r="V456" s="268"/>
      <c r="W456" s="271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35">
        <f>N455+L456-M456</f>
        <v>395</v>
      </c>
    </row>
    <row r="457" spans="1:34" s="448" customFormat="1" ht="12" customHeight="1" x14ac:dyDescent="0.2">
      <c r="A457" s="591"/>
      <c r="B457" s="591"/>
      <c r="C457" s="463"/>
      <c r="D457" s="613"/>
      <c r="E457" s="463">
        <v>2013</v>
      </c>
      <c r="F457" s="352"/>
      <c r="G457" s="343">
        <v>8</v>
      </c>
      <c r="H457" s="343">
        <v>13</v>
      </c>
      <c r="I457" s="344">
        <v>21</v>
      </c>
      <c r="J457" s="345">
        <v>0</v>
      </c>
      <c r="K457" s="343">
        <v>70</v>
      </c>
      <c r="L457" s="344">
        <v>70</v>
      </c>
      <c r="M457" s="346">
        <v>108</v>
      </c>
      <c r="N457" s="346">
        <v>372</v>
      </c>
      <c r="O457" s="533"/>
      <c r="P457" s="272"/>
      <c r="Q457" s="273"/>
      <c r="R457" s="274"/>
      <c r="S457" s="274"/>
      <c r="T457" s="273"/>
      <c r="U457" s="274"/>
      <c r="V457" s="274"/>
      <c r="W457" s="275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534"/>
    </row>
    <row r="458" spans="1:34" s="448" customFormat="1" ht="12" customHeight="1" x14ac:dyDescent="0.2">
      <c r="A458" s="591"/>
      <c r="B458" s="591"/>
      <c r="C458" s="463"/>
      <c r="D458" s="613"/>
      <c r="E458" s="463">
        <v>2014</v>
      </c>
      <c r="F458" s="352"/>
      <c r="G458" s="343">
        <v>12</v>
      </c>
      <c r="H458" s="343">
        <v>38</v>
      </c>
      <c r="I458" s="344">
        <v>50</v>
      </c>
      <c r="J458" s="345">
        <v>2</v>
      </c>
      <c r="K458" s="343">
        <v>36</v>
      </c>
      <c r="L458" s="344">
        <v>38</v>
      </c>
      <c r="M458" s="346">
        <v>66</v>
      </c>
      <c r="N458" s="346">
        <v>344</v>
      </c>
      <c r="O458" s="533"/>
      <c r="P458" s="272"/>
      <c r="Q458" s="273"/>
      <c r="R458" s="274"/>
      <c r="S458" s="274"/>
      <c r="T458" s="273"/>
      <c r="U458" s="274"/>
      <c r="V458" s="274"/>
      <c r="W458" s="275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534"/>
    </row>
    <row r="459" spans="1:34" s="170" customFormat="1" ht="6.75" customHeight="1" x14ac:dyDescent="0.2">
      <c r="A459" s="593"/>
      <c r="B459" s="593"/>
      <c r="C459" s="463"/>
      <c r="D459" s="632"/>
      <c r="E459" s="462"/>
      <c r="F459" s="351">
        <v>1</v>
      </c>
      <c r="G459" s="58"/>
      <c r="H459" s="82"/>
      <c r="I459" s="83"/>
      <c r="J459" s="58"/>
      <c r="K459" s="82"/>
      <c r="L459" s="83"/>
      <c r="M459" s="63"/>
      <c r="N459" s="63"/>
      <c r="O459" s="172"/>
      <c r="P459" s="25"/>
      <c r="Q459" s="5"/>
      <c r="R459" s="4"/>
      <c r="S459" s="4"/>
      <c r="T459" s="5"/>
      <c r="U459" s="4"/>
      <c r="V459" s="4"/>
      <c r="W459" s="6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447"/>
    </row>
    <row r="460" spans="1:34" s="170" customFormat="1" ht="12" hidden="1" customHeight="1" x14ac:dyDescent="0.2">
      <c r="A460" s="593">
        <v>1</v>
      </c>
      <c r="B460" s="593" t="s">
        <v>121</v>
      </c>
      <c r="C460" s="463"/>
      <c r="D460" s="613" t="s">
        <v>84</v>
      </c>
      <c r="E460" s="462">
        <v>1998</v>
      </c>
      <c r="F460" s="351">
        <v>1</v>
      </c>
      <c r="G460" s="58">
        <v>0</v>
      </c>
      <c r="H460" s="82">
        <v>0</v>
      </c>
      <c r="I460" s="83">
        <v>0</v>
      </c>
      <c r="J460" s="58">
        <v>0</v>
      </c>
      <c r="K460" s="82">
        <v>0</v>
      </c>
      <c r="L460" s="83">
        <v>0</v>
      </c>
      <c r="M460" s="65"/>
      <c r="N460" s="64">
        <v>27</v>
      </c>
      <c r="O460" s="172" t="s">
        <v>5</v>
      </c>
      <c r="P460" s="25"/>
      <c r="Q460" s="5"/>
      <c r="R460" s="4"/>
      <c r="S460" s="4"/>
      <c r="T460" s="5"/>
      <c r="U460" s="4"/>
      <c r="V460" s="4"/>
      <c r="W460" s="6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447"/>
    </row>
    <row r="461" spans="1:34" s="147" customFormat="1" ht="12" hidden="1" customHeight="1" x14ac:dyDescent="0.2">
      <c r="A461" s="593">
        <v>1</v>
      </c>
      <c r="B461" s="597" t="s">
        <v>121</v>
      </c>
      <c r="C461" s="463" t="s">
        <v>53</v>
      </c>
      <c r="D461" s="613" t="s">
        <v>84</v>
      </c>
      <c r="E461" s="462">
        <v>1999</v>
      </c>
      <c r="F461" s="351">
        <v>2</v>
      </c>
      <c r="G461" s="58">
        <v>101</v>
      </c>
      <c r="H461" s="82">
        <v>0</v>
      </c>
      <c r="I461" s="83">
        <v>101</v>
      </c>
      <c r="J461" s="58">
        <v>1</v>
      </c>
      <c r="K461" s="82">
        <v>2</v>
      </c>
      <c r="L461" s="83">
        <v>3</v>
      </c>
      <c r="M461" s="64">
        <v>2</v>
      </c>
      <c r="N461" s="64">
        <v>28</v>
      </c>
      <c r="O461" s="172"/>
      <c r="P461" s="25"/>
      <c r="Q461" s="5"/>
      <c r="R461" s="4"/>
      <c r="S461" s="4"/>
      <c r="T461" s="5"/>
      <c r="U461" s="4"/>
      <c r="V461" s="4"/>
      <c r="W461" s="6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447"/>
    </row>
    <row r="462" spans="1:34" s="147" customFormat="1" ht="12" hidden="1" customHeight="1" x14ac:dyDescent="0.2">
      <c r="A462" s="593">
        <v>1</v>
      </c>
      <c r="B462" s="597" t="s">
        <v>121</v>
      </c>
      <c r="C462" s="463" t="s">
        <v>53</v>
      </c>
      <c r="D462" s="613" t="s">
        <v>84</v>
      </c>
      <c r="E462" s="462">
        <v>2000</v>
      </c>
      <c r="F462" s="351">
        <v>3</v>
      </c>
      <c r="G462" s="58">
        <v>4</v>
      </c>
      <c r="H462" s="82">
        <v>0</v>
      </c>
      <c r="I462" s="83">
        <v>4</v>
      </c>
      <c r="J462" s="58">
        <v>8</v>
      </c>
      <c r="K462" s="82">
        <v>1</v>
      </c>
      <c r="L462" s="83">
        <v>9</v>
      </c>
      <c r="M462" s="64">
        <v>0</v>
      </c>
      <c r="N462" s="64">
        <v>34</v>
      </c>
      <c r="O462" s="172" t="s">
        <v>5</v>
      </c>
      <c r="P462" s="25"/>
      <c r="Q462" s="5"/>
      <c r="R462" s="4"/>
      <c r="S462" s="4"/>
      <c r="T462" s="5"/>
      <c r="U462" s="4"/>
      <c r="V462" s="4"/>
      <c r="W462" s="6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447"/>
    </row>
    <row r="463" spans="1:34" s="147" customFormat="1" ht="12" hidden="1" customHeight="1" x14ac:dyDescent="0.2">
      <c r="A463" s="593">
        <v>1</v>
      </c>
      <c r="B463" s="597" t="s">
        <v>121</v>
      </c>
      <c r="C463" s="463" t="s">
        <v>53</v>
      </c>
      <c r="D463" s="613" t="s">
        <v>84</v>
      </c>
      <c r="E463" s="462">
        <v>2001</v>
      </c>
      <c r="F463" s="351">
        <v>4</v>
      </c>
      <c r="G463" s="58">
        <v>9</v>
      </c>
      <c r="H463" s="82">
        <v>15</v>
      </c>
      <c r="I463" s="83">
        <v>24</v>
      </c>
      <c r="J463" s="58">
        <v>11</v>
      </c>
      <c r="K463" s="82">
        <v>0</v>
      </c>
      <c r="L463" s="83">
        <v>11</v>
      </c>
      <c r="M463" s="64">
        <v>9</v>
      </c>
      <c r="N463" s="64">
        <v>36</v>
      </c>
      <c r="O463" s="172"/>
      <c r="P463" s="25"/>
      <c r="Q463" s="5"/>
      <c r="R463" s="4"/>
      <c r="S463" s="4"/>
      <c r="T463" s="5"/>
      <c r="U463" s="4"/>
      <c r="V463" s="4"/>
      <c r="W463" s="6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447"/>
    </row>
    <row r="464" spans="1:34" s="147" customFormat="1" ht="12" hidden="1" customHeight="1" x14ac:dyDescent="0.2">
      <c r="A464" s="593">
        <v>1</v>
      </c>
      <c r="B464" s="597" t="s">
        <v>121</v>
      </c>
      <c r="C464" s="463" t="s">
        <v>53</v>
      </c>
      <c r="D464" s="613" t="s">
        <v>84</v>
      </c>
      <c r="E464" s="462">
        <v>2002</v>
      </c>
      <c r="F464" s="352">
        <v>5</v>
      </c>
      <c r="G464" s="58">
        <v>2</v>
      </c>
      <c r="H464" s="82">
        <v>8</v>
      </c>
      <c r="I464" s="83">
        <v>10</v>
      </c>
      <c r="J464" s="58">
        <v>5</v>
      </c>
      <c r="K464" s="82">
        <v>7</v>
      </c>
      <c r="L464" s="83">
        <v>12</v>
      </c>
      <c r="M464" s="64">
        <v>0</v>
      </c>
      <c r="N464" s="64">
        <v>48</v>
      </c>
      <c r="O464" s="172"/>
      <c r="P464" s="25"/>
      <c r="Q464" s="5"/>
      <c r="R464" s="4"/>
      <c r="S464" s="4"/>
      <c r="T464" s="5"/>
      <c r="U464" s="4"/>
      <c r="V464" s="4"/>
      <c r="W464" s="6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447"/>
    </row>
    <row r="465" spans="1:34" s="147" customFormat="1" ht="12" hidden="1" customHeight="1" x14ac:dyDescent="0.2">
      <c r="A465" s="593">
        <v>1</v>
      </c>
      <c r="B465" s="597" t="s">
        <v>121</v>
      </c>
      <c r="C465" s="463" t="s">
        <v>53</v>
      </c>
      <c r="D465" s="613" t="s">
        <v>84</v>
      </c>
      <c r="E465" s="462">
        <v>2003</v>
      </c>
      <c r="F465" s="351">
        <v>6</v>
      </c>
      <c r="G465" s="58">
        <v>3</v>
      </c>
      <c r="H465" s="82">
        <v>6</v>
      </c>
      <c r="I465" s="83">
        <v>9</v>
      </c>
      <c r="J465" s="58">
        <v>2</v>
      </c>
      <c r="K465" s="82">
        <v>8</v>
      </c>
      <c r="L465" s="83">
        <v>10</v>
      </c>
      <c r="M465" s="64">
        <v>2</v>
      </c>
      <c r="N465" s="64">
        <v>56</v>
      </c>
      <c r="O465" s="172"/>
      <c r="P465" s="25"/>
      <c r="Q465" s="5"/>
      <c r="R465" s="4"/>
      <c r="S465" s="4"/>
      <c r="T465" s="5"/>
      <c r="U465" s="4"/>
      <c r="V465" s="4"/>
      <c r="W465" s="6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447"/>
    </row>
    <row r="466" spans="1:34" s="147" customFormat="1" ht="12" hidden="1" customHeight="1" x14ac:dyDescent="0.2">
      <c r="A466" s="593">
        <v>1</v>
      </c>
      <c r="B466" s="597"/>
      <c r="C466" s="463" t="s">
        <v>53</v>
      </c>
      <c r="D466" s="613" t="s">
        <v>84</v>
      </c>
      <c r="E466" s="462">
        <v>2004</v>
      </c>
      <c r="F466" s="352">
        <v>7</v>
      </c>
      <c r="G466" s="58">
        <v>1</v>
      </c>
      <c r="H466" s="82">
        <v>1</v>
      </c>
      <c r="I466" s="83">
        <v>2</v>
      </c>
      <c r="J466" s="58">
        <v>8</v>
      </c>
      <c r="K466" s="82">
        <v>1</v>
      </c>
      <c r="L466" s="83">
        <v>9</v>
      </c>
      <c r="M466" s="63">
        <v>5</v>
      </c>
      <c r="N466" s="64">
        <v>60</v>
      </c>
      <c r="O466" s="172"/>
      <c r="P466" s="25"/>
      <c r="Q466" s="5"/>
      <c r="R466" s="4"/>
      <c r="S466" s="4"/>
      <c r="T466" s="5"/>
      <c r="U466" s="4"/>
      <c r="V466" s="4"/>
      <c r="W466" s="6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447"/>
    </row>
    <row r="467" spans="1:34" s="147" customFormat="1" ht="12" hidden="1" customHeight="1" x14ac:dyDescent="0.2">
      <c r="A467" s="593">
        <v>1</v>
      </c>
      <c r="B467" s="593"/>
      <c r="C467" s="463" t="s">
        <v>53</v>
      </c>
      <c r="D467" s="613" t="s">
        <v>84</v>
      </c>
      <c r="E467" s="461">
        <v>2006</v>
      </c>
      <c r="F467" s="351">
        <v>8</v>
      </c>
      <c r="G467" s="58">
        <v>1</v>
      </c>
      <c r="H467" s="82">
        <v>7</v>
      </c>
      <c r="I467" s="83">
        <v>8</v>
      </c>
      <c r="J467" s="58">
        <v>0</v>
      </c>
      <c r="K467" s="82">
        <v>7</v>
      </c>
      <c r="L467" s="83">
        <v>7</v>
      </c>
      <c r="M467" s="63">
        <v>1</v>
      </c>
      <c r="N467" s="63">
        <v>64</v>
      </c>
      <c r="O467" s="172"/>
      <c r="P467" s="25"/>
      <c r="Q467" s="4"/>
      <c r="R467" s="4"/>
      <c r="S467" s="4"/>
      <c r="T467" s="4"/>
      <c r="U467" s="4"/>
      <c r="V467" s="4"/>
      <c r="W467" s="4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447"/>
    </row>
    <row r="468" spans="1:34" s="147" customFormat="1" ht="12" hidden="1" customHeight="1" x14ac:dyDescent="0.2">
      <c r="A468" s="593">
        <v>1</v>
      </c>
      <c r="B468" s="593"/>
      <c r="C468" s="463" t="s">
        <v>53</v>
      </c>
      <c r="D468" s="613" t="s">
        <v>84</v>
      </c>
      <c r="E468" s="461">
        <v>2007</v>
      </c>
      <c r="F468" s="352">
        <v>9</v>
      </c>
      <c r="G468" s="58">
        <v>5</v>
      </c>
      <c r="H468" s="82">
        <v>6</v>
      </c>
      <c r="I468" s="83">
        <v>11</v>
      </c>
      <c r="J468" s="58">
        <v>17</v>
      </c>
      <c r="K468" s="82">
        <v>4</v>
      </c>
      <c r="L468" s="83">
        <v>21</v>
      </c>
      <c r="M468" s="63">
        <v>10</v>
      </c>
      <c r="N468" s="63">
        <v>75</v>
      </c>
      <c r="O468" s="172"/>
      <c r="P468" s="25"/>
      <c r="Q468" s="5"/>
      <c r="R468" s="4"/>
      <c r="S468" s="4"/>
      <c r="T468" s="5"/>
      <c r="U468" s="4"/>
      <c r="V468" s="4"/>
      <c r="W468" s="6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447"/>
    </row>
    <row r="469" spans="1:34" s="147" customFormat="1" ht="12" hidden="1" customHeight="1" thickBot="1" x14ac:dyDescent="0.25">
      <c r="A469" s="593">
        <v>1</v>
      </c>
      <c r="B469" s="593"/>
      <c r="C469" s="463" t="s">
        <v>53</v>
      </c>
      <c r="D469" s="613" t="s">
        <v>84</v>
      </c>
      <c r="E469" s="461">
        <v>2008</v>
      </c>
      <c r="F469" s="353">
        <v>10</v>
      </c>
      <c r="G469" s="58">
        <v>9</v>
      </c>
      <c r="H469" s="82">
        <v>4</v>
      </c>
      <c r="I469" s="83">
        <v>13</v>
      </c>
      <c r="J469" s="58">
        <v>8</v>
      </c>
      <c r="K469" s="82">
        <v>2</v>
      </c>
      <c r="L469" s="83">
        <v>10</v>
      </c>
      <c r="M469" s="63">
        <v>0</v>
      </c>
      <c r="N469" s="63">
        <v>85</v>
      </c>
      <c r="O469" s="172"/>
      <c r="P469" s="25"/>
      <c r="Q469" s="5"/>
      <c r="R469" s="4"/>
      <c r="S469" s="4"/>
      <c r="T469" s="5"/>
      <c r="U469" s="4"/>
      <c r="V469" s="4"/>
      <c r="W469" s="6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447"/>
    </row>
    <row r="470" spans="1:34" s="147" customFormat="1" ht="12" hidden="1" customHeight="1" x14ac:dyDescent="0.2">
      <c r="A470" s="593">
        <v>1</v>
      </c>
      <c r="B470" s="593"/>
      <c r="C470" s="609"/>
      <c r="D470" s="473"/>
      <c r="E470" s="461">
        <v>2009</v>
      </c>
      <c r="F470" s="351">
        <v>4</v>
      </c>
      <c r="G470" s="58">
        <v>1</v>
      </c>
      <c r="H470" s="82">
        <v>11</v>
      </c>
      <c r="I470" s="83">
        <v>12</v>
      </c>
      <c r="J470" s="58">
        <v>1</v>
      </c>
      <c r="K470" s="77">
        <v>4</v>
      </c>
      <c r="L470" s="83">
        <v>5</v>
      </c>
      <c r="M470" s="63">
        <v>7</v>
      </c>
      <c r="N470" s="63">
        <v>83</v>
      </c>
      <c r="O470" s="172"/>
      <c r="P470" s="25"/>
      <c r="Q470" s="5"/>
      <c r="R470" s="4"/>
      <c r="S470" s="4"/>
      <c r="T470" s="5"/>
      <c r="U470" s="4"/>
      <c r="V470" s="4"/>
      <c r="W470" s="6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447"/>
    </row>
    <row r="471" spans="1:34" s="147" customFormat="1" ht="12" customHeight="1" x14ac:dyDescent="0.2">
      <c r="A471" s="593">
        <v>1</v>
      </c>
      <c r="B471" s="593"/>
      <c r="C471" s="463" t="s">
        <v>53</v>
      </c>
      <c r="D471" s="613" t="s">
        <v>84</v>
      </c>
      <c r="E471" s="462">
        <v>2010</v>
      </c>
      <c r="F471" s="351">
        <v>5</v>
      </c>
      <c r="G471" s="409">
        <v>12</v>
      </c>
      <c r="H471" s="410">
        <v>6</v>
      </c>
      <c r="I471" s="411">
        <f>SUM(H471,G471)</f>
        <v>18</v>
      </c>
      <c r="J471" s="409">
        <v>3</v>
      </c>
      <c r="K471" s="412">
        <v>6</v>
      </c>
      <c r="L471" s="411">
        <f>SUM(K471,J471)</f>
        <v>9</v>
      </c>
      <c r="M471" s="65">
        <v>6</v>
      </c>
      <c r="N471" s="408">
        <v>87</v>
      </c>
      <c r="O471" s="172" t="s">
        <v>5</v>
      </c>
      <c r="P471" s="25"/>
      <c r="Q471" s="5"/>
      <c r="R471" s="4"/>
      <c r="S471" s="4"/>
      <c r="T471" s="5"/>
      <c r="U471" s="4"/>
      <c r="V471" s="4"/>
      <c r="W471" s="6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438"/>
    </row>
    <row r="472" spans="1:34" s="447" customFormat="1" ht="12" customHeight="1" x14ac:dyDescent="0.2">
      <c r="A472" s="593"/>
      <c r="B472" s="593"/>
      <c r="C472" s="463"/>
      <c r="D472" s="613"/>
      <c r="E472" s="462">
        <v>2011</v>
      </c>
      <c r="F472" s="351"/>
      <c r="G472" s="409">
        <v>2</v>
      </c>
      <c r="H472" s="410">
        <v>10</v>
      </c>
      <c r="I472" s="411">
        <f>SUM(H472,G472)</f>
        <v>12</v>
      </c>
      <c r="J472" s="409">
        <v>4</v>
      </c>
      <c r="K472" s="412">
        <v>8</v>
      </c>
      <c r="L472" s="411">
        <f>SUM(K472,J472)</f>
        <v>12</v>
      </c>
      <c r="M472" s="65">
        <v>2</v>
      </c>
      <c r="N472" s="408">
        <v>97</v>
      </c>
      <c r="O472" s="531"/>
      <c r="P472" s="266"/>
      <c r="Q472" s="267"/>
      <c r="R472" s="268"/>
      <c r="S472" s="268"/>
      <c r="T472" s="267"/>
      <c r="U472" s="268"/>
      <c r="V472" s="268"/>
      <c r="W472" s="271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438">
        <f>N471+L472-M472</f>
        <v>97</v>
      </c>
    </row>
    <row r="473" spans="1:34" s="447" customFormat="1" ht="12" customHeight="1" x14ac:dyDescent="0.2">
      <c r="A473" s="593"/>
      <c r="B473" s="593"/>
      <c r="C473" s="463"/>
      <c r="D473" s="613"/>
      <c r="E473" s="462" t="s">
        <v>381</v>
      </c>
      <c r="F473" s="351"/>
      <c r="G473" s="342">
        <v>1</v>
      </c>
      <c r="H473" s="343">
        <v>6</v>
      </c>
      <c r="I473" s="344">
        <v>7</v>
      </c>
      <c r="J473" s="345">
        <v>0</v>
      </c>
      <c r="K473" s="343">
        <v>2</v>
      </c>
      <c r="L473" s="344">
        <v>2</v>
      </c>
      <c r="M473" s="346">
        <v>9</v>
      </c>
      <c r="N473" s="346">
        <v>90</v>
      </c>
      <c r="O473" s="531"/>
      <c r="P473" s="266"/>
      <c r="Q473" s="267"/>
      <c r="R473" s="268"/>
      <c r="S473" s="268"/>
      <c r="T473" s="267"/>
      <c r="U473" s="268"/>
      <c r="V473" s="268"/>
      <c r="W473" s="271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438">
        <f>N472+L473-M473</f>
        <v>90</v>
      </c>
    </row>
    <row r="474" spans="1:34" s="447" customFormat="1" ht="12" customHeight="1" x14ac:dyDescent="0.2">
      <c r="A474" s="593"/>
      <c r="B474" s="593"/>
      <c r="C474" s="463"/>
      <c r="D474" s="613"/>
      <c r="E474" s="462">
        <v>2013</v>
      </c>
      <c r="F474" s="351"/>
      <c r="G474" s="343">
        <v>5</v>
      </c>
      <c r="H474" s="343">
        <v>10</v>
      </c>
      <c r="I474" s="344">
        <v>15</v>
      </c>
      <c r="J474" s="345">
        <v>3</v>
      </c>
      <c r="K474" s="343">
        <v>9</v>
      </c>
      <c r="L474" s="344">
        <v>12</v>
      </c>
      <c r="M474" s="346">
        <v>17</v>
      </c>
      <c r="N474" s="346">
        <v>85</v>
      </c>
      <c r="O474" s="531"/>
      <c r="P474" s="266"/>
      <c r="Q474" s="267"/>
      <c r="R474" s="268"/>
      <c r="S474" s="268"/>
      <c r="T474" s="267"/>
      <c r="U474" s="268"/>
      <c r="V474" s="268"/>
      <c r="W474" s="271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438"/>
    </row>
    <row r="475" spans="1:34" s="447" customFormat="1" ht="12" customHeight="1" x14ac:dyDescent="0.2">
      <c r="A475" s="593"/>
      <c r="B475" s="593"/>
      <c r="C475" s="463"/>
      <c r="D475" s="613"/>
      <c r="E475" s="463">
        <v>2014</v>
      </c>
      <c r="F475" s="351"/>
      <c r="G475" s="343">
        <v>1</v>
      </c>
      <c r="H475" s="343">
        <v>6</v>
      </c>
      <c r="I475" s="344">
        <v>7</v>
      </c>
      <c r="J475" s="345">
        <v>1</v>
      </c>
      <c r="K475" s="343">
        <v>7</v>
      </c>
      <c r="L475" s="344">
        <v>8</v>
      </c>
      <c r="M475" s="346">
        <v>11</v>
      </c>
      <c r="N475" s="346">
        <v>82</v>
      </c>
      <c r="O475" s="531"/>
      <c r="P475" s="266"/>
      <c r="Q475" s="267"/>
      <c r="R475" s="268"/>
      <c r="S475" s="268"/>
      <c r="T475" s="267"/>
      <c r="U475" s="268"/>
      <c r="V475" s="268"/>
      <c r="W475" s="271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438"/>
    </row>
    <row r="476" spans="1:34" s="170" customFormat="1" ht="6.75" customHeight="1" x14ac:dyDescent="0.2">
      <c r="A476" s="593"/>
      <c r="B476" s="593"/>
      <c r="C476" s="463"/>
      <c r="D476" s="613"/>
      <c r="E476" s="462"/>
      <c r="F476" s="351">
        <v>6</v>
      </c>
      <c r="G476" s="58"/>
      <c r="H476" s="82"/>
      <c r="I476" s="83"/>
      <c r="J476" s="58"/>
      <c r="K476" s="82"/>
      <c r="L476" s="83"/>
      <c r="M476" s="63"/>
      <c r="N476" s="63"/>
      <c r="O476" s="172"/>
      <c r="P476" s="25"/>
      <c r="Q476" s="5"/>
      <c r="R476" s="4"/>
      <c r="S476" s="4"/>
      <c r="T476" s="5"/>
      <c r="U476" s="4"/>
      <c r="V476" s="4"/>
      <c r="W476" s="6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447"/>
    </row>
    <row r="477" spans="1:34" s="170" customFormat="1" ht="12" hidden="1" customHeight="1" x14ac:dyDescent="0.2">
      <c r="A477" s="593">
        <v>1</v>
      </c>
      <c r="B477" s="593" t="s">
        <v>120</v>
      </c>
      <c r="C477" s="463"/>
      <c r="D477" s="613" t="s">
        <v>85</v>
      </c>
      <c r="E477" s="462">
        <v>1984</v>
      </c>
      <c r="F477" s="351">
        <v>7</v>
      </c>
      <c r="G477" s="58">
        <v>19</v>
      </c>
      <c r="H477" s="82">
        <v>125</v>
      </c>
      <c r="I477" s="83">
        <v>144</v>
      </c>
      <c r="J477" s="58">
        <v>0</v>
      </c>
      <c r="K477" s="82">
        <v>0</v>
      </c>
      <c r="L477" s="83">
        <v>0</v>
      </c>
      <c r="M477" s="63">
        <v>2</v>
      </c>
      <c r="N477" s="63">
        <v>284</v>
      </c>
      <c r="O477" s="172"/>
      <c r="P477" s="29"/>
      <c r="Q477" s="5"/>
      <c r="R477" s="4"/>
      <c r="S477" s="4"/>
      <c r="T477" s="5"/>
      <c r="U477" s="4"/>
      <c r="V477" s="4"/>
      <c r="W477" s="6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447"/>
    </row>
    <row r="478" spans="1:34" s="170" customFormat="1" ht="12" hidden="1" customHeight="1" x14ac:dyDescent="0.2">
      <c r="A478" s="593">
        <v>1</v>
      </c>
      <c r="B478" s="593" t="s">
        <v>120</v>
      </c>
      <c r="C478" s="463" t="s">
        <v>21</v>
      </c>
      <c r="D478" s="613" t="s">
        <v>85</v>
      </c>
      <c r="E478" s="462">
        <v>1985</v>
      </c>
      <c r="F478" s="351">
        <v>8</v>
      </c>
      <c r="G478" s="58">
        <v>44</v>
      </c>
      <c r="H478" s="82">
        <v>133</v>
      </c>
      <c r="I478" s="83">
        <v>177</v>
      </c>
      <c r="J478" s="58">
        <v>48</v>
      </c>
      <c r="K478" s="82">
        <v>32</v>
      </c>
      <c r="L478" s="83">
        <v>80</v>
      </c>
      <c r="M478" s="63">
        <v>39</v>
      </c>
      <c r="N478" s="63">
        <v>325</v>
      </c>
      <c r="O478" s="172"/>
      <c r="P478" s="29"/>
      <c r="Q478" s="5"/>
      <c r="R478" s="4"/>
      <c r="S478" s="4"/>
      <c r="T478" s="5"/>
      <c r="U478" s="4"/>
      <c r="V478" s="4"/>
      <c r="W478" s="6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447"/>
    </row>
    <row r="479" spans="1:34" s="170" customFormat="1" ht="12" hidden="1" customHeight="1" x14ac:dyDescent="0.2">
      <c r="A479" s="593">
        <v>1</v>
      </c>
      <c r="B479" s="593" t="s">
        <v>120</v>
      </c>
      <c r="C479" s="463" t="s">
        <v>21</v>
      </c>
      <c r="D479" s="613" t="s">
        <v>85</v>
      </c>
      <c r="E479" s="462">
        <v>1986</v>
      </c>
      <c r="F479" s="351">
        <v>9</v>
      </c>
      <c r="G479" s="58">
        <v>0</v>
      </c>
      <c r="H479" s="82">
        <v>0</v>
      </c>
      <c r="I479" s="83">
        <v>0</v>
      </c>
      <c r="J479" s="58">
        <v>0</v>
      </c>
      <c r="K479" s="82">
        <v>0</v>
      </c>
      <c r="L479" s="83">
        <v>0</v>
      </c>
      <c r="M479" s="63">
        <v>0</v>
      </c>
      <c r="N479" s="63">
        <v>0</v>
      </c>
      <c r="O479" s="172"/>
      <c r="P479" s="29"/>
      <c r="Q479" s="5"/>
      <c r="R479" s="4"/>
      <c r="S479" s="4"/>
      <c r="T479" s="5"/>
      <c r="U479" s="4"/>
      <c r="V479" s="4"/>
      <c r="W479" s="6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447"/>
    </row>
    <row r="480" spans="1:34" s="170" customFormat="1" ht="12" hidden="1" customHeight="1" x14ac:dyDescent="0.2">
      <c r="A480" s="593">
        <v>1</v>
      </c>
      <c r="B480" s="593" t="s">
        <v>120</v>
      </c>
      <c r="C480" s="463" t="s">
        <v>21</v>
      </c>
      <c r="D480" s="613" t="s">
        <v>85</v>
      </c>
      <c r="E480" s="462">
        <v>1987</v>
      </c>
      <c r="F480" s="351">
        <v>10</v>
      </c>
      <c r="G480" s="58">
        <v>78</v>
      </c>
      <c r="H480" s="82">
        <v>181</v>
      </c>
      <c r="I480" s="83">
        <v>259</v>
      </c>
      <c r="J480" s="58">
        <v>35</v>
      </c>
      <c r="K480" s="82">
        <v>83</v>
      </c>
      <c r="L480" s="83">
        <v>118</v>
      </c>
      <c r="M480" s="63">
        <v>34</v>
      </c>
      <c r="N480" s="63">
        <v>523</v>
      </c>
      <c r="O480" s="172"/>
      <c r="P480" s="29"/>
      <c r="Q480" s="5"/>
      <c r="R480" s="4"/>
      <c r="S480" s="4"/>
      <c r="T480" s="5"/>
      <c r="U480" s="4"/>
      <c r="V480" s="4"/>
      <c r="W480" s="6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447"/>
    </row>
    <row r="481" spans="1:34" s="170" customFormat="1" ht="12" hidden="1" customHeight="1" x14ac:dyDescent="0.2">
      <c r="A481" s="593">
        <v>1</v>
      </c>
      <c r="B481" s="593" t="s">
        <v>120</v>
      </c>
      <c r="C481" s="463" t="s">
        <v>21</v>
      </c>
      <c r="D481" s="613" t="s">
        <v>85</v>
      </c>
      <c r="E481" s="462">
        <v>1988</v>
      </c>
      <c r="F481" s="351">
        <v>11</v>
      </c>
      <c r="G481" s="58">
        <v>116</v>
      </c>
      <c r="H481" s="82">
        <v>203</v>
      </c>
      <c r="I481" s="83">
        <v>319</v>
      </c>
      <c r="J481" s="58">
        <v>0</v>
      </c>
      <c r="K481" s="82">
        <v>0</v>
      </c>
      <c r="L481" s="83">
        <v>0</v>
      </c>
      <c r="M481" s="63">
        <v>7</v>
      </c>
      <c r="N481" s="63">
        <v>516</v>
      </c>
      <c r="O481" s="172"/>
      <c r="P481" s="29"/>
      <c r="Q481" s="5"/>
      <c r="R481" s="4"/>
      <c r="S481" s="4"/>
      <c r="T481" s="5"/>
      <c r="U481" s="4"/>
      <c r="V481" s="4"/>
      <c r="W481" s="6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447"/>
    </row>
    <row r="482" spans="1:34" s="170" customFormat="1" ht="12" hidden="1" customHeight="1" x14ac:dyDescent="0.2">
      <c r="A482" s="593">
        <v>1</v>
      </c>
      <c r="B482" s="593" t="s">
        <v>120</v>
      </c>
      <c r="C482" s="463" t="s">
        <v>21</v>
      </c>
      <c r="D482" s="613" t="s">
        <v>85</v>
      </c>
      <c r="E482" s="462">
        <v>1989</v>
      </c>
      <c r="F482" s="351">
        <v>12</v>
      </c>
      <c r="G482" s="58">
        <v>138</v>
      </c>
      <c r="H482" s="82">
        <v>201</v>
      </c>
      <c r="I482" s="83">
        <v>339</v>
      </c>
      <c r="J482" s="58">
        <v>19</v>
      </c>
      <c r="K482" s="82">
        <v>96</v>
      </c>
      <c r="L482" s="83">
        <v>115</v>
      </c>
      <c r="M482" s="63">
        <v>31</v>
      </c>
      <c r="N482" s="63">
        <v>602</v>
      </c>
      <c r="O482" s="172"/>
      <c r="P482" s="29"/>
      <c r="Q482" s="5"/>
      <c r="R482" s="4"/>
      <c r="S482" s="4"/>
      <c r="T482" s="5"/>
      <c r="U482" s="4"/>
      <c r="V482" s="4"/>
      <c r="W482" s="6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447"/>
    </row>
    <row r="483" spans="1:34" s="170" customFormat="1" ht="12" hidden="1" customHeight="1" x14ac:dyDescent="0.2">
      <c r="A483" s="593">
        <v>1</v>
      </c>
      <c r="B483" s="593" t="s">
        <v>120</v>
      </c>
      <c r="C483" s="463" t="s">
        <v>21</v>
      </c>
      <c r="D483" s="613" t="s">
        <v>85</v>
      </c>
      <c r="E483" s="462">
        <v>1990</v>
      </c>
      <c r="F483" s="351">
        <v>13</v>
      </c>
      <c r="G483" s="58">
        <v>86</v>
      </c>
      <c r="H483" s="82">
        <v>214</v>
      </c>
      <c r="I483" s="83">
        <v>300</v>
      </c>
      <c r="J483" s="58">
        <v>34</v>
      </c>
      <c r="K483" s="82">
        <v>68</v>
      </c>
      <c r="L483" s="83">
        <v>102</v>
      </c>
      <c r="M483" s="63">
        <v>54</v>
      </c>
      <c r="N483" s="63">
        <v>654</v>
      </c>
      <c r="O483" s="172"/>
      <c r="P483" s="29"/>
      <c r="Q483" s="5"/>
      <c r="R483" s="4"/>
      <c r="S483" s="4"/>
      <c r="T483" s="5"/>
      <c r="U483" s="4"/>
      <c r="V483" s="4"/>
      <c r="W483" s="6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447"/>
    </row>
    <row r="484" spans="1:34" s="170" customFormat="1" ht="12" hidden="1" customHeight="1" x14ac:dyDescent="0.2">
      <c r="A484" s="593">
        <v>1</v>
      </c>
      <c r="B484" s="593" t="s">
        <v>120</v>
      </c>
      <c r="C484" s="463" t="s">
        <v>21</v>
      </c>
      <c r="D484" s="613" t="s">
        <v>85</v>
      </c>
      <c r="E484" s="462">
        <v>1991</v>
      </c>
      <c r="F484" s="351">
        <v>14</v>
      </c>
      <c r="G484" s="58">
        <v>117</v>
      </c>
      <c r="H484" s="82">
        <v>237</v>
      </c>
      <c r="I484" s="83">
        <v>354</v>
      </c>
      <c r="J484" s="58">
        <v>0</v>
      </c>
      <c r="K484" s="82">
        <v>0</v>
      </c>
      <c r="L484" s="83">
        <v>0</v>
      </c>
      <c r="M484" s="63">
        <v>10</v>
      </c>
      <c r="N484" s="63">
        <v>644</v>
      </c>
      <c r="O484" s="172"/>
      <c r="P484" s="29"/>
      <c r="Q484" s="5"/>
      <c r="R484" s="4"/>
      <c r="S484" s="4"/>
      <c r="T484" s="5"/>
      <c r="U484" s="4"/>
      <c r="V484" s="4"/>
      <c r="W484" s="6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447"/>
    </row>
    <row r="485" spans="1:34" s="170" customFormat="1" ht="12" hidden="1" customHeight="1" x14ac:dyDescent="0.2">
      <c r="A485" s="593">
        <v>1</v>
      </c>
      <c r="B485" s="593" t="s">
        <v>120</v>
      </c>
      <c r="C485" s="463" t="s">
        <v>21</v>
      </c>
      <c r="D485" s="613" t="s">
        <v>85</v>
      </c>
      <c r="E485" s="462">
        <v>1992</v>
      </c>
      <c r="F485" s="351">
        <v>15</v>
      </c>
      <c r="G485" s="58">
        <v>43</v>
      </c>
      <c r="H485" s="82">
        <v>140</v>
      </c>
      <c r="I485" s="83">
        <v>183</v>
      </c>
      <c r="J485" s="58">
        <v>81</v>
      </c>
      <c r="K485" s="82">
        <v>148</v>
      </c>
      <c r="L485" s="83">
        <v>229</v>
      </c>
      <c r="M485" s="63">
        <v>110</v>
      </c>
      <c r="N485" s="63">
        <v>763</v>
      </c>
      <c r="O485" s="172"/>
      <c r="P485" s="29"/>
      <c r="Q485" s="5"/>
      <c r="R485" s="4"/>
      <c r="S485" s="4"/>
      <c r="T485" s="5"/>
      <c r="U485" s="4"/>
      <c r="V485" s="4"/>
      <c r="W485" s="6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447"/>
    </row>
    <row r="486" spans="1:34" s="170" customFormat="1" ht="12" hidden="1" customHeight="1" x14ac:dyDescent="0.2">
      <c r="A486" s="593">
        <v>1</v>
      </c>
      <c r="B486" s="593" t="s">
        <v>120</v>
      </c>
      <c r="C486" s="463" t="s">
        <v>21</v>
      </c>
      <c r="D486" s="613" t="s">
        <v>85</v>
      </c>
      <c r="E486" s="462">
        <v>1993</v>
      </c>
      <c r="F486" s="351">
        <v>16</v>
      </c>
      <c r="G486" s="58">
        <v>67</v>
      </c>
      <c r="H486" s="82">
        <v>193</v>
      </c>
      <c r="I486" s="83">
        <v>260</v>
      </c>
      <c r="J486" s="58">
        <v>61</v>
      </c>
      <c r="K486" s="82">
        <v>112</v>
      </c>
      <c r="L486" s="83">
        <v>173</v>
      </c>
      <c r="M486" s="63">
        <v>44</v>
      </c>
      <c r="N486" s="63">
        <v>892</v>
      </c>
      <c r="O486" s="172"/>
      <c r="P486" s="29"/>
      <c r="Q486" s="5"/>
      <c r="R486" s="4"/>
      <c r="S486" s="4"/>
      <c r="T486" s="5"/>
      <c r="U486" s="4"/>
      <c r="V486" s="4"/>
      <c r="W486" s="6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447"/>
    </row>
    <row r="487" spans="1:34" s="170" customFormat="1" ht="12" hidden="1" customHeight="1" x14ac:dyDescent="0.2">
      <c r="A487" s="593">
        <v>1</v>
      </c>
      <c r="B487" s="593" t="s">
        <v>120</v>
      </c>
      <c r="C487" s="463" t="s">
        <v>21</v>
      </c>
      <c r="D487" s="613" t="s">
        <v>85</v>
      </c>
      <c r="E487" s="462">
        <v>1994</v>
      </c>
      <c r="F487" s="351">
        <v>17</v>
      </c>
      <c r="G487" s="58">
        <v>83</v>
      </c>
      <c r="H487" s="82">
        <v>130</v>
      </c>
      <c r="I487" s="83">
        <v>213</v>
      </c>
      <c r="J487" s="58">
        <v>96</v>
      </c>
      <c r="K487" s="82">
        <v>210</v>
      </c>
      <c r="L487" s="83">
        <v>306</v>
      </c>
      <c r="M487" s="63">
        <v>218</v>
      </c>
      <c r="N487" s="63">
        <v>980</v>
      </c>
      <c r="O487" s="172"/>
      <c r="P487" s="29"/>
      <c r="Q487" s="5"/>
      <c r="R487" s="4"/>
      <c r="S487" s="4"/>
      <c r="T487" s="5"/>
      <c r="U487" s="4"/>
      <c r="V487" s="4"/>
      <c r="W487" s="6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447"/>
    </row>
    <row r="488" spans="1:34" s="170" customFormat="1" ht="12" hidden="1" customHeight="1" x14ac:dyDescent="0.2">
      <c r="A488" s="593">
        <v>1</v>
      </c>
      <c r="B488" s="593" t="s">
        <v>120</v>
      </c>
      <c r="C488" s="463" t="s">
        <v>21</v>
      </c>
      <c r="D488" s="613" t="s">
        <v>85</v>
      </c>
      <c r="E488" s="462">
        <v>1995</v>
      </c>
      <c r="F488" s="351">
        <v>18</v>
      </c>
      <c r="G488" s="58">
        <v>50</v>
      </c>
      <c r="H488" s="82">
        <v>66</v>
      </c>
      <c r="I488" s="83">
        <v>116</v>
      </c>
      <c r="J488" s="58">
        <v>0</v>
      </c>
      <c r="K488" s="82">
        <v>0</v>
      </c>
      <c r="L488" s="83">
        <v>0</v>
      </c>
      <c r="M488" s="63">
        <v>6</v>
      </c>
      <c r="N488" s="63">
        <v>974</v>
      </c>
      <c r="O488" s="172"/>
      <c r="P488" s="29"/>
      <c r="Q488" s="5"/>
      <c r="R488" s="4"/>
      <c r="S488" s="4"/>
      <c r="T488" s="5"/>
      <c r="U488" s="4"/>
      <c r="V488" s="4"/>
      <c r="W488" s="6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447"/>
    </row>
    <row r="489" spans="1:34" s="170" customFormat="1" ht="12" hidden="1" customHeight="1" x14ac:dyDescent="0.2">
      <c r="A489" s="593">
        <v>1</v>
      </c>
      <c r="B489" s="593" t="s">
        <v>120</v>
      </c>
      <c r="C489" s="463" t="s">
        <v>21</v>
      </c>
      <c r="D489" s="613" t="s">
        <v>85</v>
      </c>
      <c r="E489" s="462">
        <v>1996</v>
      </c>
      <c r="F489" s="351">
        <v>19</v>
      </c>
      <c r="G489" s="58">
        <v>46</v>
      </c>
      <c r="H489" s="82">
        <v>42</v>
      </c>
      <c r="I489" s="83">
        <v>88</v>
      </c>
      <c r="J489" s="58">
        <v>59</v>
      </c>
      <c r="K489" s="82">
        <v>175</v>
      </c>
      <c r="L489" s="83">
        <v>234</v>
      </c>
      <c r="M489" s="63">
        <v>97</v>
      </c>
      <c r="N489" s="63">
        <v>1111</v>
      </c>
      <c r="O489" s="172"/>
      <c r="P489" s="29"/>
      <c r="Q489" s="5"/>
      <c r="R489" s="4"/>
      <c r="S489" s="4"/>
      <c r="T489" s="5"/>
      <c r="U489" s="4"/>
      <c r="V489" s="4"/>
      <c r="W489" s="6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447"/>
    </row>
    <row r="490" spans="1:34" s="170" customFormat="1" ht="12" hidden="1" customHeight="1" x14ac:dyDescent="0.2">
      <c r="A490" s="593">
        <v>1</v>
      </c>
      <c r="B490" s="593" t="s">
        <v>120</v>
      </c>
      <c r="C490" s="463" t="s">
        <v>21</v>
      </c>
      <c r="D490" s="613" t="s">
        <v>85</v>
      </c>
      <c r="E490" s="462">
        <v>1997</v>
      </c>
      <c r="F490" s="351">
        <v>20</v>
      </c>
      <c r="G490" s="58">
        <v>62</v>
      </c>
      <c r="H490" s="82">
        <v>52</v>
      </c>
      <c r="I490" s="83">
        <v>114</v>
      </c>
      <c r="J490" s="58">
        <v>0</v>
      </c>
      <c r="K490" s="82">
        <v>0</v>
      </c>
      <c r="L490" s="83">
        <v>0</v>
      </c>
      <c r="M490" s="63">
        <v>5</v>
      </c>
      <c r="N490" s="63">
        <v>1106</v>
      </c>
      <c r="O490" s="172"/>
      <c r="P490" s="29"/>
      <c r="Q490" s="5"/>
      <c r="R490" s="4"/>
      <c r="S490" s="4"/>
      <c r="T490" s="5"/>
      <c r="U490" s="4"/>
      <c r="V490" s="4"/>
      <c r="W490" s="6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447"/>
    </row>
    <row r="491" spans="1:34" s="170" customFormat="1" ht="12" hidden="1" customHeight="1" x14ac:dyDescent="0.2">
      <c r="A491" s="593">
        <v>1</v>
      </c>
      <c r="B491" s="593" t="s">
        <v>120</v>
      </c>
      <c r="C491" s="463" t="s">
        <v>21</v>
      </c>
      <c r="D491" s="613" t="s">
        <v>85</v>
      </c>
      <c r="E491" s="462">
        <v>1998</v>
      </c>
      <c r="F491" s="351">
        <v>21</v>
      </c>
      <c r="G491" s="58">
        <v>48</v>
      </c>
      <c r="H491" s="82">
        <v>28</v>
      </c>
      <c r="I491" s="83">
        <v>76</v>
      </c>
      <c r="J491" s="58">
        <v>0</v>
      </c>
      <c r="K491" s="82">
        <v>0</v>
      </c>
      <c r="L491" s="83">
        <v>0</v>
      </c>
      <c r="M491" s="63">
        <v>76</v>
      </c>
      <c r="N491" s="63">
        <v>1030</v>
      </c>
      <c r="O491" s="172"/>
      <c r="P491" s="29"/>
      <c r="Q491" s="5"/>
      <c r="R491" s="4"/>
      <c r="S491" s="4"/>
      <c r="T491" s="5"/>
      <c r="U491" s="4"/>
      <c r="V491" s="4"/>
      <c r="W491" s="6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447"/>
    </row>
    <row r="492" spans="1:34" s="170" customFormat="1" ht="12" hidden="1" customHeight="1" x14ac:dyDescent="0.2">
      <c r="A492" s="593">
        <v>1</v>
      </c>
      <c r="B492" s="593" t="s">
        <v>120</v>
      </c>
      <c r="C492" s="463" t="s">
        <v>21</v>
      </c>
      <c r="D492" s="613" t="s">
        <v>85</v>
      </c>
      <c r="E492" s="462">
        <v>1999</v>
      </c>
      <c r="F492" s="351">
        <v>22</v>
      </c>
      <c r="G492" s="58">
        <v>29</v>
      </c>
      <c r="H492" s="82">
        <v>19</v>
      </c>
      <c r="I492" s="83">
        <v>48</v>
      </c>
      <c r="J492" s="58">
        <v>125</v>
      </c>
      <c r="K492" s="82">
        <v>141</v>
      </c>
      <c r="L492" s="83">
        <v>266</v>
      </c>
      <c r="M492" s="63">
        <v>275</v>
      </c>
      <c r="N492" s="63">
        <v>1021</v>
      </c>
      <c r="O492" s="172"/>
      <c r="P492" s="29"/>
      <c r="Q492" s="5"/>
      <c r="R492" s="4"/>
      <c r="S492" s="4"/>
      <c r="T492" s="5"/>
      <c r="U492" s="4"/>
      <c r="V492" s="4"/>
      <c r="W492" s="6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447"/>
    </row>
    <row r="493" spans="1:34" s="170" customFormat="1" ht="12" hidden="1" customHeight="1" x14ac:dyDescent="0.2">
      <c r="A493" s="593">
        <v>1</v>
      </c>
      <c r="B493" s="593" t="s">
        <v>120</v>
      </c>
      <c r="C493" s="463" t="s">
        <v>21</v>
      </c>
      <c r="D493" s="613" t="s">
        <v>85</v>
      </c>
      <c r="E493" s="462">
        <v>2000</v>
      </c>
      <c r="F493" s="351">
        <v>23</v>
      </c>
      <c r="G493" s="58">
        <v>34</v>
      </c>
      <c r="H493" s="82">
        <v>23</v>
      </c>
      <c r="I493" s="83">
        <v>57</v>
      </c>
      <c r="J493" s="58">
        <v>40</v>
      </c>
      <c r="K493" s="82">
        <v>28</v>
      </c>
      <c r="L493" s="83">
        <v>68</v>
      </c>
      <c r="M493" s="63">
        <v>15</v>
      </c>
      <c r="N493" s="63">
        <v>1074</v>
      </c>
      <c r="O493" s="172"/>
      <c r="P493" s="29"/>
      <c r="Q493" s="5"/>
      <c r="R493" s="4"/>
      <c r="S493" s="4"/>
      <c r="T493" s="5"/>
      <c r="U493" s="4"/>
      <c r="V493" s="4"/>
      <c r="W493" s="6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447"/>
    </row>
    <row r="494" spans="1:34" s="170" customFormat="1" ht="12" hidden="1" customHeight="1" x14ac:dyDescent="0.2">
      <c r="A494" s="593">
        <v>1</v>
      </c>
      <c r="B494" s="593" t="s">
        <v>120</v>
      </c>
      <c r="C494" s="463" t="s">
        <v>21</v>
      </c>
      <c r="D494" s="613" t="s">
        <v>85</v>
      </c>
      <c r="E494" s="462">
        <v>2001</v>
      </c>
      <c r="F494" s="351">
        <v>24</v>
      </c>
      <c r="G494" s="58">
        <v>34</v>
      </c>
      <c r="H494" s="82">
        <v>25</v>
      </c>
      <c r="I494" s="83">
        <v>59</v>
      </c>
      <c r="J494" s="58">
        <v>0</v>
      </c>
      <c r="K494" s="82">
        <v>0</v>
      </c>
      <c r="L494" s="83">
        <v>0</v>
      </c>
      <c r="M494" s="63">
        <v>51</v>
      </c>
      <c r="N494" s="63">
        <v>1023</v>
      </c>
      <c r="O494" s="172"/>
      <c r="P494" s="29"/>
      <c r="Q494" s="5"/>
      <c r="R494" s="4"/>
      <c r="S494" s="4"/>
      <c r="T494" s="5"/>
      <c r="U494" s="4"/>
      <c r="V494" s="4"/>
      <c r="W494" s="6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447"/>
    </row>
    <row r="495" spans="1:34" s="170" customFormat="1" ht="12" hidden="1" customHeight="1" x14ac:dyDescent="0.2">
      <c r="A495" s="593">
        <v>1</v>
      </c>
      <c r="B495" s="593" t="s">
        <v>120</v>
      </c>
      <c r="C495" s="463" t="s">
        <v>21</v>
      </c>
      <c r="D495" s="613" t="s">
        <v>85</v>
      </c>
      <c r="E495" s="462">
        <v>2002</v>
      </c>
      <c r="F495" s="352">
        <v>25</v>
      </c>
      <c r="G495" s="58">
        <v>70</v>
      </c>
      <c r="H495" s="82">
        <v>20</v>
      </c>
      <c r="I495" s="83">
        <v>90</v>
      </c>
      <c r="J495" s="58">
        <v>0</v>
      </c>
      <c r="K495" s="82">
        <v>0</v>
      </c>
      <c r="L495" s="83">
        <v>0</v>
      </c>
      <c r="M495" s="63">
        <v>51</v>
      </c>
      <c r="N495" s="63">
        <v>972</v>
      </c>
      <c r="O495" s="172"/>
      <c r="P495" s="29"/>
      <c r="Q495" s="5"/>
      <c r="R495" s="4"/>
      <c r="S495" s="4"/>
      <c r="T495" s="5"/>
      <c r="U495" s="4"/>
      <c r="V495" s="4"/>
      <c r="W495" s="6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447"/>
    </row>
    <row r="496" spans="1:34" s="170" customFormat="1" ht="12" hidden="1" customHeight="1" x14ac:dyDescent="0.2">
      <c r="A496" s="593">
        <v>1</v>
      </c>
      <c r="B496" s="593" t="s">
        <v>120</v>
      </c>
      <c r="C496" s="463" t="s">
        <v>21</v>
      </c>
      <c r="D496" s="613" t="s">
        <v>85</v>
      </c>
      <c r="E496" s="462">
        <v>2003</v>
      </c>
      <c r="F496" s="351">
        <v>26</v>
      </c>
      <c r="G496" s="58">
        <v>45</v>
      </c>
      <c r="H496" s="82">
        <v>12</v>
      </c>
      <c r="I496" s="83">
        <v>57</v>
      </c>
      <c r="J496" s="58">
        <v>80</v>
      </c>
      <c r="K496" s="82">
        <v>69</v>
      </c>
      <c r="L496" s="83">
        <v>149</v>
      </c>
      <c r="M496" s="63">
        <v>330</v>
      </c>
      <c r="N496" s="63">
        <v>791</v>
      </c>
      <c r="O496" s="172"/>
      <c r="P496" s="29"/>
      <c r="Q496" s="5"/>
      <c r="R496" s="4"/>
      <c r="S496" s="4"/>
      <c r="T496" s="5"/>
      <c r="U496" s="4"/>
      <c r="V496" s="4"/>
      <c r="W496" s="6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447"/>
    </row>
    <row r="497" spans="1:34" s="170" customFormat="1" ht="12" hidden="1" customHeight="1" x14ac:dyDescent="0.2">
      <c r="A497" s="593">
        <v>1</v>
      </c>
      <c r="B497" s="593"/>
      <c r="C497" s="463" t="s">
        <v>21</v>
      </c>
      <c r="D497" s="613" t="s">
        <v>85</v>
      </c>
      <c r="E497" s="462">
        <v>2004</v>
      </c>
      <c r="F497" s="352">
        <v>27</v>
      </c>
      <c r="G497" s="58">
        <v>70</v>
      </c>
      <c r="H497" s="82">
        <v>9</v>
      </c>
      <c r="I497" s="83">
        <v>79</v>
      </c>
      <c r="J497" s="58">
        <v>0</v>
      </c>
      <c r="K497" s="82">
        <v>0</v>
      </c>
      <c r="L497" s="83">
        <v>0</v>
      </c>
      <c r="M497" s="63">
        <v>82</v>
      </c>
      <c r="N497" s="63">
        <v>709</v>
      </c>
      <c r="O497" s="172"/>
      <c r="P497" s="29"/>
      <c r="Q497" s="5"/>
      <c r="R497" s="4"/>
      <c r="S497" s="4"/>
      <c r="T497" s="5"/>
      <c r="U497" s="4"/>
      <c r="V497" s="4"/>
      <c r="W497" s="6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447"/>
    </row>
    <row r="498" spans="1:34" s="170" customFormat="1" ht="12" hidden="1" customHeight="1" x14ac:dyDescent="0.2">
      <c r="A498" s="593">
        <v>1</v>
      </c>
      <c r="B498" s="591"/>
      <c r="C498" s="463" t="s">
        <v>21</v>
      </c>
      <c r="D498" s="630" t="s">
        <v>210</v>
      </c>
      <c r="E498" s="461">
        <v>2006</v>
      </c>
      <c r="F498" s="351">
        <v>30</v>
      </c>
      <c r="G498" s="58">
        <v>49</v>
      </c>
      <c r="H498" s="82">
        <v>22</v>
      </c>
      <c r="I498" s="83">
        <v>71</v>
      </c>
      <c r="J498" s="58">
        <v>46</v>
      </c>
      <c r="K498" s="82">
        <v>28</v>
      </c>
      <c r="L498" s="83">
        <v>74</v>
      </c>
      <c r="M498" s="63">
        <v>260</v>
      </c>
      <c r="N498" s="63">
        <v>362</v>
      </c>
      <c r="O498" s="173"/>
      <c r="P498" s="32"/>
      <c r="Q498" s="11"/>
      <c r="R498" s="11"/>
      <c r="S498" s="11"/>
      <c r="T498" s="11"/>
      <c r="U498" s="11"/>
      <c r="V498" s="11"/>
      <c r="W498" s="11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447"/>
    </row>
    <row r="499" spans="1:34" s="170" customFormat="1" ht="12" hidden="1" customHeight="1" x14ac:dyDescent="0.2">
      <c r="A499" s="593"/>
      <c r="B499" s="593"/>
      <c r="C499" s="463" t="s">
        <v>21</v>
      </c>
      <c r="D499" s="632"/>
      <c r="E499" s="460"/>
      <c r="F499" s="352">
        <v>29</v>
      </c>
      <c r="G499" s="292"/>
      <c r="H499" s="293"/>
      <c r="I499" s="295"/>
      <c r="J499" s="292"/>
      <c r="K499" s="77"/>
      <c r="L499" s="295"/>
      <c r="M499" s="296"/>
      <c r="N499" s="298"/>
      <c r="O499" s="172"/>
      <c r="P499" s="25"/>
      <c r="Q499" s="5"/>
      <c r="R499" s="4"/>
      <c r="S499" s="4"/>
      <c r="T499" s="5"/>
      <c r="U499" s="4"/>
      <c r="V499" s="4"/>
      <c r="W499" s="6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447"/>
    </row>
    <row r="500" spans="1:34" s="170" customFormat="1" ht="12" hidden="1" customHeight="1" x14ac:dyDescent="0.2">
      <c r="A500" s="593">
        <v>1</v>
      </c>
      <c r="B500" s="591"/>
      <c r="C500" s="462"/>
      <c r="D500" s="630" t="s">
        <v>210</v>
      </c>
      <c r="E500" s="461">
        <v>2007</v>
      </c>
      <c r="F500" s="351">
        <v>0</v>
      </c>
      <c r="G500" s="58">
        <v>64</v>
      </c>
      <c r="H500" s="82">
        <v>8</v>
      </c>
      <c r="I500" s="83">
        <v>72</v>
      </c>
      <c r="J500" s="58">
        <v>41</v>
      </c>
      <c r="K500" s="82">
        <v>6</v>
      </c>
      <c r="L500" s="83">
        <v>47</v>
      </c>
      <c r="M500" s="63">
        <v>52</v>
      </c>
      <c r="N500" s="63">
        <v>357</v>
      </c>
      <c r="O500" s="173"/>
      <c r="P500" s="31"/>
      <c r="Q500" s="12"/>
      <c r="R500" s="11"/>
      <c r="S500" s="11"/>
      <c r="T500" s="12"/>
      <c r="U500" s="11"/>
      <c r="V500" s="11"/>
      <c r="W500" s="13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447"/>
    </row>
    <row r="501" spans="1:34" s="147" customFormat="1" ht="12" hidden="1" customHeight="1" x14ac:dyDescent="0.2">
      <c r="A501" s="593">
        <v>1</v>
      </c>
      <c r="B501" s="591"/>
      <c r="C501" s="463" t="s">
        <v>21</v>
      </c>
      <c r="D501" s="630" t="s">
        <v>210</v>
      </c>
      <c r="E501" s="461">
        <v>2008</v>
      </c>
      <c r="F501" s="351">
        <v>1</v>
      </c>
      <c r="G501" s="58">
        <v>65</v>
      </c>
      <c r="H501" s="82">
        <v>12</v>
      </c>
      <c r="I501" s="83">
        <v>77</v>
      </c>
      <c r="J501" s="58">
        <v>37</v>
      </c>
      <c r="K501" s="82">
        <v>8</v>
      </c>
      <c r="L501" s="83">
        <v>45</v>
      </c>
      <c r="M501" s="63">
        <v>5</v>
      </c>
      <c r="N501" s="63">
        <v>402</v>
      </c>
      <c r="O501" s="173" t="s">
        <v>5</v>
      </c>
      <c r="P501" s="31"/>
      <c r="Q501" s="12"/>
      <c r="R501" s="11"/>
      <c r="S501" s="11"/>
      <c r="T501" s="12"/>
      <c r="U501" s="11"/>
      <c r="V501" s="11"/>
      <c r="W501" s="13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447"/>
    </row>
    <row r="502" spans="1:34" s="147" customFormat="1" ht="12" hidden="1" customHeight="1" x14ac:dyDescent="0.2">
      <c r="A502" s="593">
        <v>1</v>
      </c>
      <c r="B502" s="591"/>
      <c r="C502" s="609"/>
      <c r="D502" s="473"/>
      <c r="E502" s="461">
        <v>2009</v>
      </c>
      <c r="F502" s="351">
        <v>2</v>
      </c>
      <c r="G502" s="58">
        <v>42</v>
      </c>
      <c r="H502" s="82">
        <v>7</v>
      </c>
      <c r="I502" s="83">
        <v>49</v>
      </c>
      <c r="J502" s="58">
        <v>69</v>
      </c>
      <c r="K502" s="77">
        <v>22</v>
      </c>
      <c r="L502" s="83">
        <v>91</v>
      </c>
      <c r="M502" s="63">
        <v>147</v>
      </c>
      <c r="N502" s="63">
        <v>346</v>
      </c>
      <c r="O502" s="173"/>
      <c r="P502" s="31"/>
      <c r="Q502" s="12"/>
      <c r="R502" s="11"/>
      <c r="S502" s="11"/>
      <c r="T502" s="12"/>
      <c r="U502" s="11"/>
      <c r="V502" s="11"/>
      <c r="W502" s="13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447"/>
    </row>
    <row r="503" spans="1:34" s="147" customFormat="1" ht="12" customHeight="1" x14ac:dyDescent="0.2">
      <c r="A503" s="593">
        <v>1</v>
      </c>
      <c r="B503" s="591"/>
      <c r="C503" s="463" t="s">
        <v>21</v>
      </c>
      <c r="D503" s="630" t="s">
        <v>210</v>
      </c>
      <c r="E503" s="462">
        <v>2010</v>
      </c>
      <c r="F503" s="351">
        <v>3</v>
      </c>
      <c r="G503" s="409">
        <v>36</v>
      </c>
      <c r="H503" s="410">
        <v>12</v>
      </c>
      <c r="I503" s="411">
        <f>SUM(H503,G503)</f>
        <v>48</v>
      </c>
      <c r="J503" s="409">
        <v>16</v>
      </c>
      <c r="K503" s="412">
        <v>2</v>
      </c>
      <c r="L503" s="411">
        <f>SUM(K503,J503)</f>
        <v>18</v>
      </c>
      <c r="M503" s="65">
        <v>13</v>
      </c>
      <c r="N503" s="65">
        <v>351</v>
      </c>
      <c r="O503" s="172"/>
      <c r="P503" s="31"/>
      <c r="Q503" s="12"/>
      <c r="R503" s="11"/>
      <c r="S503" s="11"/>
      <c r="T503" s="12"/>
      <c r="U503" s="11"/>
      <c r="V503" s="11"/>
      <c r="W503" s="13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438"/>
    </row>
    <row r="504" spans="1:34" s="446" customFormat="1" ht="12" customHeight="1" x14ac:dyDescent="0.2">
      <c r="A504" s="593"/>
      <c r="B504" s="591"/>
      <c r="C504" s="463"/>
      <c r="D504" s="613"/>
      <c r="E504" s="462">
        <v>2011</v>
      </c>
      <c r="F504" s="351"/>
      <c r="G504" s="409">
        <v>56</v>
      </c>
      <c r="H504" s="410">
        <v>5</v>
      </c>
      <c r="I504" s="411">
        <f>SUM(H504,G504)</f>
        <v>61</v>
      </c>
      <c r="J504" s="409">
        <v>46</v>
      </c>
      <c r="K504" s="412">
        <v>1</v>
      </c>
      <c r="L504" s="411">
        <f>SUM(K504,J504)</f>
        <v>47</v>
      </c>
      <c r="M504" s="65">
        <v>66</v>
      </c>
      <c r="N504" s="65">
        <v>332</v>
      </c>
      <c r="O504" s="531"/>
      <c r="P504" s="270"/>
      <c r="Q504" s="273"/>
      <c r="R504" s="274"/>
      <c r="S504" s="274"/>
      <c r="T504" s="273"/>
      <c r="U504" s="274"/>
      <c r="V504" s="274"/>
      <c r="W504" s="275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438">
        <f>N503+L504-M504</f>
        <v>332</v>
      </c>
    </row>
    <row r="505" spans="1:34" s="446" customFormat="1" ht="12" customHeight="1" x14ac:dyDescent="0.2">
      <c r="A505" s="593"/>
      <c r="B505" s="591"/>
      <c r="C505" s="463"/>
      <c r="D505" s="613"/>
      <c r="E505" s="462" t="s">
        <v>381</v>
      </c>
      <c r="F505" s="351"/>
      <c r="G505" s="342">
        <v>37</v>
      </c>
      <c r="H505" s="343">
        <v>10</v>
      </c>
      <c r="I505" s="344">
        <v>47</v>
      </c>
      <c r="J505" s="345">
        <v>16</v>
      </c>
      <c r="K505" s="343">
        <v>2</v>
      </c>
      <c r="L505" s="344">
        <v>18</v>
      </c>
      <c r="M505" s="346">
        <v>22</v>
      </c>
      <c r="N505" s="346">
        <v>328</v>
      </c>
      <c r="O505" s="531"/>
      <c r="P505" s="270"/>
      <c r="Q505" s="273"/>
      <c r="R505" s="274"/>
      <c r="S505" s="274"/>
      <c r="T505" s="273"/>
      <c r="U505" s="274"/>
      <c r="V505" s="274"/>
      <c r="W505" s="275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438">
        <f>N504+L505-M505</f>
        <v>328</v>
      </c>
    </row>
    <row r="506" spans="1:34" s="446" customFormat="1" ht="12" customHeight="1" x14ac:dyDescent="0.2">
      <c r="A506" s="593"/>
      <c r="B506" s="591"/>
      <c r="C506" s="463"/>
      <c r="D506" s="613"/>
      <c r="E506" s="462">
        <v>2013</v>
      </c>
      <c r="F506" s="351"/>
      <c r="G506" s="343">
        <v>64</v>
      </c>
      <c r="H506" s="343">
        <v>10</v>
      </c>
      <c r="I506" s="344">
        <v>74</v>
      </c>
      <c r="J506" s="345">
        <v>57</v>
      </c>
      <c r="K506" s="343">
        <v>5</v>
      </c>
      <c r="L506" s="344">
        <v>62</v>
      </c>
      <c r="M506" s="346">
        <v>41</v>
      </c>
      <c r="N506" s="346">
        <v>349</v>
      </c>
      <c r="O506" s="531"/>
      <c r="P506" s="270"/>
      <c r="Q506" s="273"/>
      <c r="R506" s="274"/>
      <c r="S506" s="274"/>
      <c r="T506" s="273"/>
      <c r="U506" s="274"/>
      <c r="V506" s="274"/>
      <c r="W506" s="275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438"/>
    </row>
    <row r="507" spans="1:34" s="446" customFormat="1" ht="12" customHeight="1" x14ac:dyDescent="0.2">
      <c r="A507" s="593"/>
      <c r="B507" s="591"/>
      <c r="C507" s="463"/>
      <c r="D507" s="613"/>
      <c r="E507" s="463">
        <v>2014</v>
      </c>
      <c r="F507" s="351"/>
      <c r="G507" s="343">
        <v>43</v>
      </c>
      <c r="H507" s="343">
        <v>11</v>
      </c>
      <c r="I507" s="344">
        <v>54</v>
      </c>
      <c r="J507" s="345">
        <v>0</v>
      </c>
      <c r="K507" s="343">
        <v>0</v>
      </c>
      <c r="L507" s="344">
        <v>0</v>
      </c>
      <c r="M507" s="346">
        <v>24</v>
      </c>
      <c r="N507" s="346">
        <v>325</v>
      </c>
      <c r="O507" s="531"/>
      <c r="P507" s="270"/>
      <c r="Q507" s="273"/>
      <c r="R507" s="274"/>
      <c r="S507" s="274"/>
      <c r="T507" s="273"/>
      <c r="U507" s="274"/>
      <c r="V507" s="274"/>
      <c r="W507" s="275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438"/>
    </row>
    <row r="508" spans="1:34" s="147" customFormat="1" ht="6.75" customHeight="1" thickBot="1" x14ac:dyDescent="0.25">
      <c r="A508" s="593"/>
      <c r="B508" s="596"/>
      <c r="C508" s="463"/>
      <c r="D508" s="613"/>
      <c r="E508" s="462"/>
      <c r="F508" s="351">
        <v>4</v>
      </c>
      <c r="G508" s="58"/>
      <c r="H508" s="82"/>
      <c r="I508" s="83"/>
      <c r="J508" s="58"/>
      <c r="K508" s="82"/>
      <c r="L508" s="83"/>
      <c r="M508" s="63"/>
      <c r="N508" s="63"/>
      <c r="O508" s="173"/>
      <c r="P508" s="31"/>
      <c r="Q508" s="12"/>
      <c r="R508" s="11"/>
      <c r="S508" s="11"/>
      <c r="T508" s="12"/>
      <c r="U508" s="11"/>
      <c r="V508" s="11"/>
      <c r="W508" s="13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447"/>
    </row>
    <row r="509" spans="1:34" s="147" customFormat="1" ht="12" hidden="1" customHeight="1" x14ac:dyDescent="0.2">
      <c r="A509" s="593">
        <v>1</v>
      </c>
      <c r="B509" s="593" t="s">
        <v>120</v>
      </c>
      <c r="C509" s="463"/>
      <c r="D509" s="613" t="s">
        <v>86</v>
      </c>
      <c r="E509" s="462">
        <v>1993</v>
      </c>
      <c r="F509" s="351">
        <v>5</v>
      </c>
      <c r="G509" s="58">
        <v>10</v>
      </c>
      <c r="H509" s="82">
        <v>11</v>
      </c>
      <c r="I509" s="83">
        <v>21</v>
      </c>
      <c r="J509" s="58">
        <v>0</v>
      </c>
      <c r="K509" s="82">
        <v>0</v>
      </c>
      <c r="L509" s="83">
        <v>0</v>
      </c>
      <c r="M509" s="63">
        <v>0</v>
      </c>
      <c r="N509" s="64">
        <v>0</v>
      </c>
      <c r="O509" s="172"/>
      <c r="P509" s="29"/>
      <c r="Q509" s="5"/>
      <c r="R509" s="4"/>
      <c r="S509" s="4"/>
      <c r="T509" s="5"/>
      <c r="U509" s="4"/>
      <c r="V509" s="4"/>
      <c r="W509" s="6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447"/>
    </row>
    <row r="510" spans="1:34" s="147" customFormat="1" ht="12" hidden="1" customHeight="1" x14ac:dyDescent="0.2">
      <c r="A510" s="593">
        <v>1</v>
      </c>
      <c r="B510" s="593" t="s">
        <v>120</v>
      </c>
      <c r="C510" s="463" t="s">
        <v>22</v>
      </c>
      <c r="D510" s="613" t="s">
        <v>86</v>
      </c>
      <c r="E510" s="462">
        <v>1994</v>
      </c>
      <c r="F510" s="351">
        <v>6</v>
      </c>
      <c r="G510" s="58">
        <v>14</v>
      </c>
      <c r="H510" s="82">
        <v>43</v>
      </c>
      <c r="I510" s="83">
        <v>57</v>
      </c>
      <c r="J510" s="58">
        <v>6</v>
      </c>
      <c r="K510" s="82">
        <v>14</v>
      </c>
      <c r="L510" s="83">
        <v>20</v>
      </c>
      <c r="M510" s="63">
        <v>0</v>
      </c>
      <c r="N510" s="64">
        <v>20</v>
      </c>
      <c r="O510" s="172"/>
      <c r="P510" s="29"/>
      <c r="Q510" s="5"/>
      <c r="R510" s="4"/>
      <c r="S510" s="4"/>
      <c r="T510" s="5"/>
      <c r="U510" s="4"/>
      <c r="V510" s="4"/>
      <c r="W510" s="6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447"/>
    </row>
    <row r="511" spans="1:34" s="147" customFormat="1" ht="12" hidden="1" customHeight="1" x14ac:dyDescent="0.2">
      <c r="A511" s="593">
        <v>1</v>
      </c>
      <c r="B511" s="593" t="s">
        <v>120</v>
      </c>
      <c r="C511" s="463" t="s">
        <v>22</v>
      </c>
      <c r="D511" s="613" t="s">
        <v>86</v>
      </c>
      <c r="E511" s="462">
        <v>1995</v>
      </c>
      <c r="F511" s="351">
        <v>7</v>
      </c>
      <c r="G511" s="58">
        <v>9</v>
      </c>
      <c r="H511" s="82">
        <v>42</v>
      </c>
      <c r="I511" s="83">
        <v>51</v>
      </c>
      <c r="J511" s="58">
        <v>12</v>
      </c>
      <c r="K511" s="82">
        <v>15</v>
      </c>
      <c r="L511" s="83">
        <v>27</v>
      </c>
      <c r="M511" s="63">
        <v>1</v>
      </c>
      <c r="N511" s="64">
        <v>46</v>
      </c>
      <c r="O511" s="172"/>
      <c r="P511" s="29"/>
      <c r="Q511" s="5"/>
      <c r="R511" s="4"/>
      <c r="S511" s="4"/>
      <c r="T511" s="5"/>
      <c r="U511" s="4"/>
      <c r="V511" s="4"/>
      <c r="W511" s="6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447"/>
    </row>
    <row r="512" spans="1:34" s="147" customFormat="1" ht="12" hidden="1" customHeight="1" x14ac:dyDescent="0.2">
      <c r="A512" s="593">
        <v>1</v>
      </c>
      <c r="B512" s="593" t="s">
        <v>120</v>
      </c>
      <c r="C512" s="463" t="s">
        <v>22</v>
      </c>
      <c r="D512" s="613" t="s">
        <v>86</v>
      </c>
      <c r="E512" s="462">
        <v>1996</v>
      </c>
      <c r="F512" s="351">
        <v>8</v>
      </c>
      <c r="G512" s="58">
        <v>13</v>
      </c>
      <c r="H512" s="82">
        <v>7</v>
      </c>
      <c r="I512" s="83">
        <v>20</v>
      </c>
      <c r="J512" s="58">
        <v>6</v>
      </c>
      <c r="K512" s="82">
        <v>57</v>
      </c>
      <c r="L512" s="83">
        <v>63</v>
      </c>
      <c r="M512" s="63">
        <v>21</v>
      </c>
      <c r="N512" s="64">
        <v>45</v>
      </c>
      <c r="O512" s="172"/>
      <c r="P512" s="29"/>
      <c r="Q512" s="5"/>
      <c r="R512" s="4"/>
      <c r="S512" s="4"/>
      <c r="T512" s="5"/>
      <c r="U512" s="4"/>
      <c r="V512" s="4"/>
      <c r="W512" s="6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447"/>
    </row>
    <row r="513" spans="1:34" s="147" customFormat="1" ht="12" hidden="1" customHeight="1" x14ac:dyDescent="0.2">
      <c r="A513" s="593">
        <v>1</v>
      </c>
      <c r="B513" s="593" t="s">
        <v>120</v>
      </c>
      <c r="C513" s="463" t="s">
        <v>22</v>
      </c>
      <c r="D513" s="613" t="s">
        <v>86</v>
      </c>
      <c r="E513" s="462">
        <v>1997</v>
      </c>
      <c r="F513" s="351">
        <v>9</v>
      </c>
      <c r="G513" s="58">
        <v>6</v>
      </c>
      <c r="H513" s="82">
        <v>9</v>
      </c>
      <c r="I513" s="83">
        <v>15</v>
      </c>
      <c r="J513" s="58">
        <v>6</v>
      </c>
      <c r="K513" s="82">
        <v>9</v>
      </c>
      <c r="L513" s="83">
        <v>15</v>
      </c>
      <c r="M513" s="63">
        <v>0</v>
      </c>
      <c r="N513" s="64">
        <v>60</v>
      </c>
      <c r="O513" s="172"/>
      <c r="P513" s="29"/>
      <c r="Q513" s="5"/>
      <c r="R513" s="4"/>
      <c r="S513" s="4"/>
      <c r="T513" s="5"/>
      <c r="U513" s="4"/>
      <c r="V513" s="4"/>
      <c r="W513" s="6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447"/>
    </row>
    <row r="514" spans="1:34" s="147" customFormat="1" ht="12" hidden="1" customHeight="1" x14ac:dyDescent="0.2">
      <c r="A514" s="593">
        <v>1</v>
      </c>
      <c r="B514" s="593" t="s">
        <v>120</v>
      </c>
      <c r="C514" s="463" t="s">
        <v>22</v>
      </c>
      <c r="D514" s="613" t="s">
        <v>86</v>
      </c>
      <c r="E514" s="462">
        <v>1998</v>
      </c>
      <c r="F514" s="351">
        <v>10</v>
      </c>
      <c r="G514" s="58">
        <v>10</v>
      </c>
      <c r="H514" s="82">
        <v>2</v>
      </c>
      <c r="I514" s="83">
        <v>12</v>
      </c>
      <c r="J514" s="58">
        <v>0</v>
      </c>
      <c r="K514" s="82">
        <v>3</v>
      </c>
      <c r="L514" s="83">
        <v>3</v>
      </c>
      <c r="M514" s="64">
        <v>0</v>
      </c>
      <c r="N514" s="64">
        <v>63</v>
      </c>
      <c r="O514" s="172"/>
      <c r="P514" s="29"/>
      <c r="Q514" s="5"/>
      <c r="R514" s="4"/>
      <c r="S514" s="4"/>
      <c r="T514" s="5"/>
      <c r="U514" s="4"/>
      <c r="V514" s="4"/>
      <c r="W514" s="6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447"/>
    </row>
    <row r="515" spans="1:34" s="147" customFormat="1" ht="12" hidden="1" customHeight="1" x14ac:dyDescent="0.2">
      <c r="A515" s="593">
        <v>1</v>
      </c>
      <c r="B515" s="593" t="s">
        <v>120</v>
      </c>
      <c r="C515" s="463" t="s">
        <v>22</v>
      </c>
      <c r="D515" s="613" t="s">
        <v>86</v>
      </c>
      <c r="E515" s="462">
        <v>1999</v>
      </c>
      <c r="F515" s="351">
        <v>11</v>
      </c>
      <c r="G515" s="58">
        <v>3</v>
      </c>
      <c r="H515" s="82">
        <v>5</v>
      </c>
      <c r="I515" s="83">
        <v>8</v>
      </c>
      <c r="J515" s="58">
        <v>10</v>
      </c>
      <c r="K515" s="82">
        <v>2</v>
      </c>
      <c r="L515" s="83">
        <v>12</v>
      </c>
      <c r="M515" s="64">
        <v>13</v>
      </c>
      <c r="N515" s="64">
        <v>62</v>
      </c>
      <c r="O515" s="172"/>
      <c r="P515" s="29"/>
      <c r="Q515" s="5"/>
      <c r="R515" s="4"/>
      <c r="S515" s="4"/>
      <c r="T515" s="5"/>
      <c r="U515" s="4"/>
      <c r="V515" s="4"/>
      <c r="W515" s="6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447"/>
    </row>
    <row r="516" spans="1:34" s="147" customFormat="1" ht="12" hidden="1" customHeight="1" x14ac:dyDescent="0.2">
      <c r="A516" s="593">
        <v>1</v>
      </c>
      <c r="B516" s="593" t="s">
        <v>120</v>
      </c>
      <c r="C516" s="463" t="s">
        <v>22</v>
      </c>
      <c r="D516" s="613" t="s">
        <v>86</v>
      </c>
      <c r="E516" s="462">
        <v>2000</v>
      </c>
      <c r="F516" s="351">
        <v>12</v>
      </c>
      <c r="G516" s="58">
        <v>12</v>
      </c>
      <c r="H516" s="82">
        <v>5</v>
      </c>
      <c r="I516" s="83">
        <v>17</v>
      </c>
      <c r="J516" s="58">
        <v>0</v>
      </c>
      <c r="K516" s="82">
        <v>4</v>
      </c>
      <c r="L516" s="83">
        <v>4</v>
      </c>
      <c r="M516" s="64">
        <v>12</v>
      </c>
      <c r="N516" s="64">
        <v>54</v>
      </c>
      <c r="O516" s="172"/>
      <c r="P516" s="29"/>
      <c r="Q516" s="5"/>
      <c r="R516" s="4"/>
      <c r="S516" s="4"/>
      <c r="T516" s="5"/>
      <c r="U516" s="4"/>
      <c r="V516" s="4"/>
      <c r="W516" s="6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447"/>
    </row>
    <row r="517" spans="1:34" s="147" customFormat="1" ht="12" hidden="1" customHeight="1" x14ac:dyDescent="0.2">
      <c r="A517" s="593">
        <v>1</v>
      </c>
      <c r="B517" s="593" t="s">
        <v>120</v>
      </c>
      <c r="C517" s="463" t="s">
        <v>22</v>
      </c>
      <c r="D517" s="613" t="s">
        <v>86</v>
      </c>
      <c r="E517" s="462">
        <v>2001</v>
      </c>
      <c r="F517" s="351">
        <v>13</v>
      </c>
      <c r="G517" s="58">
        <v>6</v>
      </c>
      <c r="H517" s="82">
        <v>4</v>
      </c>
      <c r="I517" s="83">
        <v>10</v>
      </c>
      <c r="J517" s="58">
        <v>8</v>
      </c>
      <c r="K517" s="82">
        <v>5</v>
      </c>
      <c r="L517" s="83">
        <v>13</v>
      </c>
      <c r="M517" s="64">
        <v>0</v>
      </c>
      <c r="N517" s="64">
        <v>67</v>
      </c>
      <c r="O517" s="172"/>
      <c r="P517" s="29"/>
      <c r="Q517" s="5"/>
      <c r="R517" s="4"/>
      <c r="S517" s="4"/>
      <c r="T517" s="5"/>
      <c r="U517" s="4"/>
      <c r="V517" s="4"/>
      <c r="W517" s="6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447"/>
    </row>
    <row r="518" spans="1:34" s="147" customFormat="1" ht="12" hidden="1" customHeight="1" x14ac:dyDescent="0.2">
      <c r="A518" s="593">
        <v>1</v>
      </c>
      <c r="B518" s="593" t="s">
        <v>120</v>
      </c>
      <c r="C518" s="463" t="s">
        <v>22</v>
      </c>
      <c r="D518" s="613" t="s">
        <v>86</v>
      </c>
      <c r="E518" s="462">
        <v>2002</v>
      </c>
      <c r="F518" s="351">
        <v>14</v>
      </c>
      <c r="G518" s="58">
        <v>7</v>
      </c>
      <c r="H518" s="82">
        <v>1</v>
      </c>
      <c r="I518" s="83">
        <v>8</v>
      </c>
      <c r="J518" s="58">
        <v>6</v>
      </c>
      <c r="K518" s="82">
        <v>6</v>
      </c>
      <c r="L518" s="83">
        <v>12</v>
      </c>
      <c r="M518" s="64">
        <v>9</v>
      </c>
      <c r="N518" s="64">
        <v>70</v>
      </c>
      <c r="O518" s="172"/>
      <c r="P518" s="29"/>
      <c r="Q518" s="5"/>
      <c r="R518" s="4"/>
      <c r="S518" s="4"/>
      <c r="T518" s="5"/>
      <c r="U518" s="4"/>
      <c r="V518" s="4"/>
      <c r="W518" s="6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447"/>
    </row>
    <row r="519" spans="1:34" s="147" customFormat="1" ht="12" hidden="1" customHeight="1" x14ac:dyDescent="0.2">
      <c r="A519" s="593">
        <v>1</v>
      </c>
      <c r="B519" s="593" t="s">
        <v>120</v>
      </c>
      <c r="C519" s="463" t="s">
        <v>22</v>
      </c>
      <c r="D519" s="613" t="s">
        <v>86</v>
      </c>
      <c r="E519" s="462">
        <v>2003</v>
      </c>
      <c r="F519" s="351">
        <v>15</v>
      </c>
      <c r="G519" s="58">
        <v>0</v>
      </c>
      <c r="H519" s="82">
        <v>2</v>
      </c>
      <c r="I519" s="83">
        <v>2</v>
      </c>
      <c r="J519" s="58">
        <v>6</v>
      </c>
      <c r="K519" s="82">
        <v>4</v>
      </c>
      <c r="L519" s="83">
        <v>10</v>
      </c>
      <c r="M519" s="64">
        <v>6</v>
      </c>
      <c r="N519" s="64">
        <v>74</v>
      </c>
      <c r="O519" s="172"/>
      <c r="P519" s="29"/>
      <c r="Q519" s="5"/>
      <c r="R519" s="4"/>
      <c r="S519" s="4"/>
      <c r="T519" s="5"/>
      <c r="U519" s="4"/>
      <c r="V519" s="4"/>
      <c r="W519" s="6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447"/>
    </row>
    <row r="520" spans="1:34" s="147" customFormat="1" ht="12" hidden="1" customHeight="1" x14ac:dyDescent="0.2">
      <c r="A520" s="593">
        <v>1</v>
      </c>
      <c r="B520" s="591"/>
      <c r="C520" s="463" t="s">
        <v>22</v>
      </c>
      <c r="D520" s="613" t="s">
        <v>86</v>
      </c>
      <c r="E520" s="462">
        <v>2004</v>
      </c>
      <c r="F520" s="351">
        <v>16</v>
      </c>
      <c r="G520" s="58">
        <v>7</v>
      </c>
      <c r="H520" s="82">
        <v>5</v>
      </c>
      <c r="I520" s="83">
        <v>12</v>
      </c>
      <c r="J520" s="58">
        <v>4</v>
      </c>
      <c r="K520" s="82">
        <v>4</v>
      </c>
      <c r="L520" s="83">
        <v>8</v>
      </c>
      <c r="M520" s="62"/>
      <c r="N520" s="63">
        <v>93</v>
      </c>
      <c r="O520" s="173" t="s">
        <v>5</v>
      </c>
      <c r="P520" s="31"/>
      <c r="Q520" s="12"/>
      <c r="R520" s="11"/>
      <c r="S520" s="11"/>
      <c r="T520" s="12"/>
      <c r="U520" s="11"/>
      <c r="V520" s="11"/>
      <c r="W520" s="13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447"/>
    </row>
    <row r="521" spans="1:34" s="147" customFormat="1" ht="12" hidden="1" customHeight="1" thickBot="1" x14ac:dyDescent="0.25">
      <c r="A521" s="593">
        <v>1</v>
      </c>
      <c r="B521" s="591"/>
      <c r="C521" s="463" t="s">
        <v>22</v>
      </c>
      <c r="D521" s="630" t="s">
        <v>211</v>
      </c>
      <c r="E521" s="461">
        <v>2006</v>
      </c>
      <c r="F521" s="353">
        <v>17</v>
      </c>
      <c r="G521" s="58" t="s">
        <v>331</v>
      </c>
      <c r="H521" s="82" t="s">
        <v>331</v>
      </c>
      <c r="I521" s="83" t="s">
        <v>331</v>
      </c>
      <c r="J521" s="58" t="s">
        <v>331</v>
      </c>
      <c r="K521" s="82" t="s">
        <v>331</v>
      </c>
      <c r="L521" s="83" t="s">
        <v>331</v>
      </c>
      <c r="M521" s="63" t="s">
        <v>331</v>
      </c>
      <c r="N521" s="63">
        <v>104</v>
      </c>
      <c r="O521" s="173" t="s">
        <v>5</v>
      </c>
      <c r="P521" s="32"/>
      <c r="Q521" s="11"/>
      <c r="R521" s="11"/>
      <c r="S521" s="11"/>
      <c r="T521" s="11"/>
      <c r="U521" s="11"/>
      <c r="V521" s="11"/>
      <c r="W521" s="11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447"/>
    </row>
    <row r="522" spans="1:34" s="147" customFormat="1" ht="12" hidden="1" customHeight="1" x14ac:dyDescent="0.2">
      <c r="A522" s="593">
        <v>1</v>
      </c>
      <c r="B522" s="591"/>
      <c r="C522" s="463" t="s">
        <v>22</v>
      </c>
      <c r="D522" s="630" t="s">
        <v>211</v>
      </c>
      <c r="E522" s="461">
        <v>2007</v>
      </c>
      <c r="F522" s="351">
        <v>0</v>
      </c>
      <c r="G522" s="58">
        <v>9</v>
      </c>
      <c r="H522" s="82">
        <v>1</v>
      </c>
      <c r="I522" s="83">
        <v>10</v>
      </c>
      <c r="J522" s="58">
        <v>5</v>
      </c>
      <c r="K522" s="82">
        <v>6</v>
      </c>
      <c r="L522" s="83">
        <v>11</v>
      </c>
      <c r="M522" s="63">
        <v>1</v>
      </c>
      <c r="N522" s="63">
        <v>123</v>
      </c>
      <c r="O522" s="173" t="s">
        <v>5</v>
      </c>
      <c r="P522" s="32"/>
      <c r="Q522" s="12"/>
      <c r="R522" s="11"/>
      <c r="S522" s="11"/>
      <c r="T522" s="12"/>
      <c r="U522" s="11"/>
      <c r="V522" s="11"/>
      <c r="W522" s="11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447"/>
    </row>
    <row r="523" spans="1:34" s="147" customFormat="1" ht="12" hidden="1" customHeight="1" x14ac:dyDescent="0.2">
      <c r="A523" s="593">
        <v>1</v>
      </c>
      <c r="B523" s="591"/>
      <c r="C523" s="463" t="s">
        <v>22</v>
      </c>
      <c r="D523" s="630" t="s">
        <v>211</v>
      </c>
      <c r="E523" s="461">
        <v>2008</v>
      </c>
      <c r="F523" s="351">
        <v>1</v>
      </c>
      <c r="G523" s="58">
        <v>11</v>
      </c>
      <c r="H523" s="82">
        <v>0</v>
      </c>
      <c r="I523" s="83">
        <v>11</v>
      </c>
      <c r="J523" s="58">
        <v>5</v>
      </c>
      <c r="K523" s="82">
        <v>0</v>
      </c>
      <c r="L523" s="83">
        <v>5</v>
      </c>
      <c r="M523" s="63">
        <v>6</v>
      </c>
      <c r="N523" s="63">
        <v>122</v>
      </c>
      <c r="O523" s="173"/>
      <c r="P523" s="32"/>
      <c r="Q523" s="12"/>
      <c r="R523" s="11"/>
      <c r="S523" s="11"/>
      <c r="T523" s="12"/>
      <c r="U523" s="11"/>
      <c r="V523" s="11"/>
      <c r="W523" s="11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447"/>
    </row>
    <row r="524" spans="1:34" s="147" customFormat="1" ht="12" hidden="1" customHeight="1" x14ac:dyDescent="0.2">
      <c r="A524" s="593">
        <v>1</v>
      </c>
      <c r="B524" s="591"/>
      <c r="C524" s="609"/>
      <c r="D524" s="473"/>
      <c r="E524" s="461">
        <v>2009</v>
      </c>
      <c r="F524" s="351">
        <v>2</v>
      </c>
      <c r="G524" s="58">
        <v>20</v>
      </c>
      <c r="H524" s="82">
        <v>1</v>
      </c>
      <c r="I524" s="83">
        <v>21</v>
      </c>
      <c r="J524" s="58">
        <v>8</v>
      </c>
      <c r="K524" s="77">
        <v>3</v>
      </c>
      <c r="L524" s="83">
        <v>11</v>
      </c>
      <c r="M524" s="63">
        <v>6</v>
      </c>
      <c r="N524" s="63">
        <v>127</v>
      </c>
      <c r="O524" s="173"/>
      <c r="P524" s="32"/>
      <c r="Q524" s="12"/>
      <c r="R524" s="11"/>
      <c r="S524" s="11"/>
      <c r="T524" s="12"/>
      <c r="U524" s="11"/>
      <c r="V524" s="11"/>
      <c r="W524" s="11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447"/>
    </row>
    <row r="525" spans="1:34" s="147" customFormat="1" ht="12" customHeight="1" x14ac:dyDescent="0.2">
      <c r="A525" s="593">
        <v>1</v>
      </c>
      <c r="B525" s="591"/>
      <c r="C525" s="463" t="s">
        <v>22</v>
      </c>
      <c r="D525" s="630" t="s">
        <v>211</v>
      </c>
      <c r="E525" s="462">
        <v>2010</v>
      </c>
      <c r="F525" s="351">
        <v>3</v>
      </c>
      <c r="G525" s="409">
        <v>7</v>
      </c>
      <c r="H525" s="410">
        <v>8</v>
      </c>
      <c r="I525" s="411">
        <f>SUM(H525,G525)</f>
        <v>15</v>
      </c>
      <c r="J525" s="409">
        <v>11</v>
      </c>
      <c r="K525" s="412">
        <v>2</v>
      </c>
      <c r="L525" s="411">
        <f>SUM(K525,J525)</f>
        <v>13</v>
      </c>
      <c r="M525" s="65">
        <v>0</v>
      </c>
      <c r="N525" s="65">
        <v>140</v>
      </c>
      <c r="O525" s="172"/>
      <c r="P525" s="32"/>
      <c r="Q525" s="12"/>
      <c r="R525" s="11"/>
      <c r="S525" s="11"/>
      <c r="T525" s="12"/>
      <c r="U525" s="11"/>
      <c r="V525" s="11"/>
      <c r="W525" s="11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438"/>
    </row>
    <row r="526" spans="1:34" s="448" customFormat="1" ht="12" customHeight="1" x14ac:dyDescent="0.2">
      <c r="A526" s="591"/>
      <c r="B526" s="591"/>
      <c r="C526" s="463"/>
      <c r="D526" s="613"/>
      <c r="E526" s="463">
        <v>2011</v>
      </c>
      <c r="F526" s="352"/>
      <c r="G526" s="409" t="s">
        <v>331</v>
      </c>
      <c r="H526" s="410" t="s">
        <v>331</v>
      </c>
      <c r="I526" s="411" t="s">
        <v>331</v>
      </c>
      <c r="J526" s="409" t="s">
        <v>331</v>
      </c>
      <c r="K526" s="410" t="s">
        <v>331</v>
      </c>
      <c r="L526" s="411" t="s">
        <v>331</v>
      </c>
      <c r="M526" s="408" t="s">
        <v>331</v>
      </c>
      <c r="N526" s="408">
        <v>154</v>
      </c>
      <c r="O526" s="533" t="s">
        <v>5</v>
      </c>
      <c r="P526" s="272"/>
      <c r="Q526" s="273"/>
      <c r="R526" s="274"/>
      <c r="S526" s="274"/>
      <c r="T526" s="273"/>
      <c r="U526" s="274"/>
      <c r="V526" s="274"/>
      <c r="W526" s="274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438">
        <v>154</v>
      </c>
    </row>
    <row r="527" spans="1:34" s="448" customFormat="1" ht="12" customHeight="1" x14ac:dyDescent="0.2">
      <c r="A527" s="591"/>
      <c r="B527" s="591"/>
      <c r="C527" s="463"/>
      <c r="D527" s="613"/>
      <c r="E527" s="462" t="s">
        <v>381</v>
      </c>
      <c r="F527" s="352"/>
      <c r="G527" s="342">
        <v>5</v>
      </c>
      <c r="H527" s="343">
        <v>0</v>
      </c>
      <c r="I527" s="344">
        <v>5</v>
      </c>
      <c r="J527" s="345">
        <v>0</v>
      </c>
      <c r="K527" s="343">
        <v>0</v>
      </c>
      <c r="L527" s="344">
        <v>0</v>
      </c>
      <c r="M527" s="346">
        <v>0</v>
      </c>
      <c r="N527" s="346">
        <v>154</v>
      </c>
      <c r="O527" s="533"/>
      <c r="P527" s="272"/>
      <c r="Q527" s="273"/>
      <c r="R527" s="274"/>
      <c r="S527" s="274"/>
      <c r="T527" s="273"/>
      <c r="U527" s="274"/>
      <c r="V527" s="274"/>
      <c r="W527" s="274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438">
        <f>N526+L527-M527</f>
        <v>154</v>
      </c>
    </row>
    <row r="528" spans="1:34" s="448" customFormat="1" ht="12" customHeight="1" x14ac:dyDescent="0.2">
      <c r="A528" s="591"/>
      <c r="B528" s="591"/>
      <c r="C528" s="463"/>
      <c r="D528" s="613"/>
      <c r="E528" s="462">
        <v>2013</v>
      </c>
      <c r="F528" s="352"/>
      <c r="G528" s="343">
        <v>6</v>
      </c>
      <c r="H528" s="343">
        <v>5</v>
      </c>
      <c r="I528" s="344">
        <v>11</v>
      </c>
      <c r="J528" s="345">
        <v>5</v>
      </c>
      <c r="K528" s="343">
        <v>0</v>
      </c>
      <c r="L528" s="344">
        <v>5</v>
      </c>
      <c r="M528" s="346">
        <v>0</v>
      </c>
      <c r="N528" s="346">
        <v>170</v>
      </c>
      <c r="O528" s="533"/>
      <c r="P528" s="272"/>
      <c r="Q528" s="273"/>
      <c r="R528" s="274"/>
      <c r="S528" s="274"/>
      <c r="T528" s="273"/>
      <c r="U528" s="274"/>
      <c r="V528" s="274"/>
      <c r="W528" s="274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438"/>
    </row>
    <row r="529" spans="1:34" s="448" customFormat="1" ht="12" customHeight="1" x14ac:dyDescent="0.2">
      <c r="A529" s="591"/>
      <c r="B529" s="591"/>
      <c r="C529" s="463"/>
      <c r="D529" s="613"/>
      <c r="E529" s="463">
        <v>2014</v>
      </c>
      <c r="F529" s="352"/>
      <c r="G529" s="343">
        <v>6</v>
      </c>
      <c r="H529" s="343">
        <v>0</v>
      </c>
      <c r="I529" s="344">
        <v>6</v>
      </c>
      <c r="J529" s="345">
        <v>7</v>
      </c>
      <c r="K529" s="343">
        <v>3</v>
      </c>
      <c r="L529" s="344">
        <v>10</v>
      </c>
      <c r="M529" s="346">
        <v>0</v>
      </c>
      <c r="N529" s="346">
        <v>180</v>
      </c>
      <c r="O529" s="533"/>
      <c r="P529" s="272"/>
      <c r="Q529" s="273"/>
      <c r="R529" s="274"/>
      <c r="S529" s="274"/>
      <c r="T529" s="273"/>
      <c r="U529" s="274"/>
      <c r="V529" s="274"/>
      <c r="W529" s="274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438"/>
    </row>
    <row r="530" spans="1:34" s="147" customFormat="1" ht="6.75" customHeight="1" thickBot="1" x14ac:dyDescent="0.25">
      <c r="A530" s="593"/>
      <c r="B530" s="596"/>
      <c r="C530" s="463"/>
      <c r="D530" s="613"/>
      <c r="E530" s="462"/>
      <c r="F530" s="351">
        <v>4</v>
      </c>
      <c r="G530" s="58"/>
      <c r="H530" s="82"/>
      <c r="I530" s="83"/>
      <c r="J530" s="58"/>
      <c r="K530" s="82"/>
      <c r="L530" s="83"/>
      <c r="M530" s="63"/>
      <c r="N530" s="63"/>
      <c r="O530" s="173"/>
      <c r="P530" s="32"/>
      <c r="Q530" s="12"/>
      <c r="R530" s="11"/>
      <c r="S530" s="11"/>
      <c r="T530" s="12"/>
      <c r="U530" s="11"/>
      <c r="V530" s="11"/>
      <c r="W530" s="11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447"/>
    </row>
    <row r="531" spans="1:34" s="147" customFormat="1" ht="12" hidden="1" customHeight="1" x14ac:dyDescent="0.2">
      <c r="A531" s="593">
        <v>1</v>
      </c>
      <c r="B531" s="591"/>
      <c r="C531" s="463"/>
      <c r="D531" s="613" t="s">
        <v>87</v>
      </c>
      <c r="E531" s="462">
        <v>1971</v>
      </c>
      <c r="F531" s="351">
        <v>5</v>
      </c>
      <c r="G531" s="409"/>
      <c r="H531" s="410"/>
      <c r="I531" s="411"/>
      <c r="J531" s="409"/>
      <c r="K531" s="410"/>
      <c r="L531" s="411"/>
      <c r="M531" s="65"/>
      <c r="N531" s="64">
        <v>0</v>
      </c>
      <c r="O531" s="172" t="s">
        <v>5</v>
      </c>
      <c r="P531" s="24"/>
      <c r="Q531" s="23"/>
      <c r="R531" s="24"/>
      <c r="S531" s="24"/>
      <c r="T531" s="23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447"/>
    </row>
    <row r="532" spans="1:34" s="147" customFormat="1" ht="12" hidden="1" customHeight="1" x14ac:dyDescent="0.2">
      <c r="A532" s="593">
        <v>1</v>
      </c>
      <c r="B532" s="591"/>
      <c r="C532" s="463" t="s">
        <v>23</v>
      </c>
      <c r="D532" s="613" t="s">
        <v>87</v>
      </c>
      <c r="E532" s="462">
        <v>1972</v>
      </c>
      <c r="F532" s="351">
        <v>6</v>
      </c>
      <c r="G532" s="409"/>
      <c r="H532" s="410"/>
      <c r="I532" s="411"/>
      <c r="J532" s="409"/>
      <c r="K532" s="410"/>
      <c r="L532" s="411"/>
      <c r="M532" s="65"/>
      <c r="N532" s="64">
        <v>6</v>
      </c>
      <c r="O532" s="172" t="s">
        <v>5</v>
      </c>
      <c r="P532" s="24"/>
      <c r="Q532" s="23"/>
      <c r="R532" s="24"/>
      <c r="S532" s="24"/>
      <c r="T532" s="23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447"/>
    </row>
    <row r="533" spans="1:34" s="147" customFormat="1" ht="12" hidden="1" customHeight="1" x14ac:dyDescent="0.2">
      <c r="A533" s="593">
        <v>1</v>
      </c>
      <c r="B533" s="591"/>
      <c r="C533" s="463" t="s">
        <v>23</v>
      </c>
      <c r="D533" s="613" t="s">
        <v>87</v>
      </c>
      <c r="E533" s="462">
        <v>1973</v>
      </c>
      <c r="F533" s="351">
        <v>7</v>
      </c>
      <c r="G533" s="409"/>
      <c r="H533" s="410"/>
      <c r="I533" s="411"/>
      <c r="J533" s="409"/>
      <c r="K533" s="410"/>
      <c r="L533" s="411"/>
      <c r="M533" s="65"/>
      <c r="N533" s="64">
        <v>27</v>
      </c>
      <c r="O533" s="172" t="s">
        <v>5</v>
      </c>
      <c r="P533" s="24"/>
      <c r="Q533" s="23"/>
      <c r="R533" s="24"/>
      <c r="S533" s="24"/>
      <c r="T533" s="23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447"/>
    </row>
    <row r="534" spans="1:34" s="147" customFormat="1" ht="12" hidden="1" customHeight="1" x14ac:dyDescent="0.2">
      <c r="A534" s="593">
        <v>1</v>
      </c>
      <c r="B534" s="591"/>
      <c r="C534" s="463" t="s">
        <v>23</v>
      </c>
      <c r="D534" s="613" t="s">
        <v>87</v>
      </c>
      <c r="E534" s="462">
        <v>1974</v>
      </c>
      <c r="F534" s="351">
        <v>8</v>
      </c>
      <c r="G534" s="409"/>
      <c r="H534" s="410"/>
      <c r="I534" s="411"/>
      <c r="J534" s="409"/>
      <c r="K534" s="410"/>
      <c r="L534" s="411"/>
      <c r="M534" s="65"/>
      <c r="N534" s="64">
        <v>274</v>
      </c>
      <c r="O534" s="172" t="s">
        <v>5</v>
      </c>
      <c r="P534" s="24"/>
      <c r="Q534" s="23"/>
      <c r="R534" s="24"/>
      <c r="S534" s="24"/>
      <c r="T534" s="23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447"/>
    </row>
    <row r="535" spans="1:34" s="147" customFormat="1" ht="12" hidden="1" customHeight="1" x14ac:dyDescent="0.2">
      <c r="A535" s="593">
        <v>1</v>
      </c>
      <c r="B535" s="591"/>
      <c r="C535" s="463" t="s">
        <v>23</v>
      </c>
      <c r="D535" s="613" t="s">
        <v>87</v>
      </c>
      <c r="E535" s="462">
        <v>1975</v>
      </c>
      <c r="F535" s="351">
        <v>9</v>
      </c>
      <c r="G535" s="409"/>
      <c r="H535" s="410"/>
      <c r="I535" s="411"/>
      <c r="J535" s="409"/>
      <c r="K535" s="410"/>
      <c r="L535" s="411"/>
      <c r="M535" s="65"/>
      <c r="N535" s="64">
        <v>392</v>
      </c>
      <c r="O535" s="172" t="s">
        <v>5</v>
      </c>
      <c r="P535" s="24"/>
      <c r="Q535" s="23"/>
      <c r="R535" s="24"/>
      <c r="S535" s="24"/>
      <c r="T535" s="23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447"/>
    </row>
    <row r="536" spans="1:34" s="147" customFormat="1" ht="12" hidden="1" customHeight="1" x14ac:dyDescent="0.2">
      <c r="A536" s="593">
        <v>1</v>
      </c>
      <c r="B536" s="591"/>
      <c r="C536" s="463" t="s">
        <v>23</v>
      </c>
      <c r="D536" s="613" t="s">
        <v>87</v>
      </c>
      <c r="E536" s="462">
        <v>1976</v>
      </c>
      <c r="F536" s="351">
        <v>10</v>
      </c>
      <c r="G536" s="409"/>
      <c r="H536" s="410"/>
      <c r="I536" s="411"/>
      <c r="J536" s="409"/>
      <c r="K536" s="410"/>
      <c r="L536" s="411"/>
      <c r="M536" s="65"/>
      <c r="N536" s="64">
        <v>507</v>
      </c>
      <c r="O536" s="172" t="s">
        <v>5</v>
      </c>
      <c r="P536" s="24"/>
      <c r="Q536" s="23"/>
      <c r="R536" s="24"/>
      <c r="S536" s="24"/>
      <c r="T536" s="23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447"/>
    </row>
    <row r="537" spans="1:34" s="147" customFormat="1" ht="12" hidden="1" customHeight="1" x14ac:dyDescent="0.2">
      <c r="A537" s="593">
        <v>1</v>
      </c>
      <c r="B537" s="591"/>
      <c r="C537" s="463" t="s">
        <v>23</v>
      </c>
      <c r="D537" s="613" t="s">
        <v>87</v>
      </c>
      <c r="E537" s="462">
        <v>1977</v>
      </c>
      <c r="F537" s="351">
        <v>11</v>
      </c>
      <c r="G537" s="409"/>
      <c r="H537" s="410"/>
      <c r="I537" s="411"/>
      <c r="J537" s="409"/>
      <c r="K537" s="410"/>
      <c r="L537" s="411"/>
      <c r="M537" s="65"/>
      <c r="N537" s="64">
        <v>607</v>
      </c>
      <c r="O537" s="172" t="s">
        <v>5</v>
      </c>
      <c r="P537" s="24"/>
      <c r="Q537" s="23"/>
      <c r="R537" s="24"/>
      <c r="S537" s="24"/>
      <c r="T537" s="23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447"/>
    </row>
    <row r="538" spans="1:34" s="147" customFormat="1" ht="12" hidden="1" customHeight="1" x14ac:dyDescent="0.2">
      <c r="A538" s="593">
        <v>1</v>
      </c>
      <c r="B538" s="591"/>
      <c r="C538" s="463" t="s">
        <v>23</v>
      </c>
      <c r="D538" s="613" t="s">
        <v>87</v>
      </c>
      <c r="E538" s="462">
        <v>1978</v>
      </c>
      <c r="F538" s="351">
        <v>12</v>
      </c>
      <c r="G538" s="409"/>
      <c r="H538" s="410"/>
      <c r="I538" s="411"/>
      <c r="J538" s="409"/>
      <c r="K538" s="410"/>
      <c r="L538" s="411"/>
      <c r="M538" s="65"/>
      <c r="N538" s="64">
        <v>788</v>
      </c>
      <c r="O538" s="172" t="s">
        <v>5</v>
      </c>
      <c r="P538" s="24"/>
      <c r="Q538" s="23"/>
      <c r="R538" s="24"/>
      <c r="S538" s="24"/>
      <c r="T538" s="23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447"/>
    </row>
    <row r="539" spans="1:34" s="147" customFormat="1" ht="12" hidden="1" customHeight="1" x14ac:dyDescent="0.2">
      <c r="A539" s="593">
        <v>1</v>
      </c>
      <c r="B539" s="591"/>
      <c r="C539" s="463" t="s">
        <v>23</v>
      </c>
      <c r="D539" s="613" t="s">
        <v>87</v>
      </c>
      <c r="E539" s="462">
        <v>1979</v>
      </c>
      <c r="F539" s="351">
        <v>13</v>
      </c>
      <c r="G539" s="409"/>
      <c r="H539" s="410"/>
      <c r="I539" s="411"/>
      <c r="J539" s="409"/>
      <c r="K539" s="410"/>
      <c r="L539" s="411"/>
      <c r="M539" s="65"/>
      <c r="N539" s="64">
        <v>842</v>
      </c>
      <c r="O539" s="172" t="s">
        <v>5</v>
      </c>
      <c r="P539" s="24"/>
      <c r="Q539" s="23"/>
      <c r="R539" s="24"/>
      <c r="S539" s="24"/>
      <c r="T539" s="23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447"/>
    </row>
    <row r="540" spans="1:34" s="147" customFormat="1" ht="12" hidden="1" customHeight="1" x14ac:dyDescent="0.2">
      <c r="A540" s="593">
        <v>1</v>
      </c>
      <c r="B540" s="591"/>
      <c r="C540" s="463" t="s">
        <v>23</v>
      </c>
      <c r="D540" s="613" t="s">
        <v>87</v>
      </c>
      <c r="E540" s="462">
        <v>1980</v>
      </c>
      <c r="F540" s="351">
        <v>14</v>
      </c>
      <c r="G540" s="409"/>
      <c r="H540" s="410"/>
      <c r="I540" s="411"/>
      <c r="J540" s="409"/>
      <c r="K540" s="410"/>
      <c r="L540" s="411"/>
      <c r="M540" s="65"/>
      <c r="N540" s="64">
        <v>963</v>
      </c>
      <c r="O540" s="172" t="s">
        <v>5</v>
      </c>
      <c r="P540" s="24"/>
      <c r="Q540" s="23"/>
      <c r="R540" s="24"/>
      <c r="S540" s="24"/>
      <c r="T540" s="23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447"/>
    </row>
    <row r="541" spans="1:34" s="147" customFormat="1" ht="12" hidden="1" customHeight="1" x14ac:dyDescent="0.2">
      <c r="A541" s="593">
        <v>1</v>
      </c>
      <c r="B541" s="591"/>
      <c r="C541" s="463" t="s">
        <v>23</v>
      </c>
      <c r="D541" s="613" t="s">
        <v>87</v>
      </c>
      <c r="E541" s="462">
        <v>1981</v>
      </c>
      <c r="F541" s="351">
        <v>15</v>
      </c>
      <c r="G541" s="409"/>
      <c r="H541" s="410"/>
      <c r="I541" s="411"/>
      <c r="J541" s="409"/>
      <c r="K541" s="410"/>
      <c r="L541" s="411"/>
      <c r="M541" s="65"/>
      <c r="N541" s="64">
        <v>1291</v>
      </c>
      <c r="O541" s="172" t="s">
        <v>5</v>
      </c>
      <c r="P541" s="24"/>
      <c r="Q541" s="23"/>
      <c r="R541" s="24"/>
      <c r="S541" s="24"/>
      <c r="T541" s="23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447"/>
    </row>
    <row r="542" spans="1:34" s="147" customFormat="1" ht="12" hidden="1" customHeight="1" x14ac:dyDescent="0.2">
      <c r="A542" s="593">
        <v>1</v>
      </c>
      <c r="B542" s="591"/>
      <c r="C542" s="463" t="s">
        <v>23</v>
      </c>
      <c r="D542" s="613" t="s">
        <v>87</v>
      </c>
      <c r="E542" s="462">
        <v>1982</v>
      </c>
      <c r="F542" s="351">
        <v>16</v>
      </c>
      <c r="G542" s="409"/>
      <c r="H542" s="410"/>
      <c r="I542" s="411"/>
      <c r="J542" s="409"/>
      <c r="K542" s="410"/>
      <c r="L542" s="411"/>
      <c r="M542" s="65"/>
      <c r="N542" s="64">
        <v>1559</v>
      </c>
      <c r="O542" s="172" t="s">
        <v>5</v>
      </c>
      <c r="P542" s="24"/>
      <c r="Q542" s="23"/>
      <c r="R542" s="24"/>
      <c r="S542" s="24"/>
      <c r="T542" s="23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447"/>
    </row>
    <row r="543" spans="1:34" s="147" customFormat="1" ht="12" hidden="1" customHeight="1" x14ac:dyDescent="0.2">
      <c r="A543" s="593">
        <v>1</v>
      </c>
      <c r="B543" s="591"/>
      <c r="C543" s="463" t="s">
        <v>23</v>
      </c>
      <c r="D543" s="613" t="s">
        <v>87</v>
      </c>
      <c r="E543" s="462">
        <v>1983</v>
      </c>
      <c r="F543" s="351">
        <v>17</v>
      </c>
      <c r="G543" s="409"/>
      <c r="H543" s="410"/>
      <c r="I543" s="411"/>
      <c r="J543" s="409"/>
      <c r="K543" s="410"/>
      <c r="L543" s="411"/>
      <c r="M543" s="65"/>
      <c r="N543" s="64">
        <v>1788</v>
      </c>
      <c r="O543" s="172" t="s">
        <v>5</v>
      </c>
      <c r="P543" s="24"/>
      <c r="Q543" s="23"/>
      <c r="R543" s="24"/>
      <c r="S543" s="24"/>
      <c r="T543" s="23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447"/>
    </row>
    <row r="544" spans="1:34" s="147" customFormat="1" ht="12" hidden="1" customHeight="1" x14ac:dyDescent="0.2">
      <c r="A544" s="593">
        <v>1</v>
      </c>
      <c r="B544" s="593" t="s">
        <v>120</v>
      </c>
      <c r="C544" s="463" t="s">
        <v>23</v>
      </c>
      <c r="D544" s="613" t="s">
        <v>87</v>
      </c>
      <c r="E544" s="462">
        <v>1984</v>
      </c>
      <c r="F544" s="351">
        <v>18</v>
      </c>
      <c r="G544" s="58">
        <v>380</v>
      </c>
      <c r="H544" s="82">
        <v>193</v>
      </c>
      <c r="I544" s="83">
        <v>553</v>
      </c>
      <c r="J544" s="58">
        <v>219</v>
      </c>
      <c r="K544" s="82">
        <v>69</v>
      </c>
      <c r="L544" s="83">
        <v>288</v>
      </c>
      <c r="M544" s="64">
        <v>147</v>
      </c>
      <c r="N544" s="64">
        <v>1929</v>
      </c>
      <c r="O544" s="172"/>
      <c r="P544" s="25"/>
      <c r="Q544" s="5"/>
      <c r="R544" s="4"/>
      <c r="S544" s="4"/>
      <c r="T544" s="5"/>
      <c r="U544" s="4"/>
      <c r="V544" s="4"/>
      <c r="W544" s="6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447"/>
    </row>
    <row r="545" spans="1:34" s="147" customFormat="1" ht="12" hidden="1" customHeight="1" x14ac:dyDescent="0.2">
      <c r="A545" s="593">
        <v>1</v>
      </c>
      <c r="B545" s="593" t="s">
        <v>120</v>
      </c>
      <c r="C545" s="463" t="s">
        <v>23</v>
      </c>
      <c r="D545" s="613" t="s">
        <v>87</v>
      </c>
      <c r="E545" s="462">
        <v>1985</v>
      </c>
      <c r="F545" s="351">
        <v>19</v>
      </c>
      <c r="G545" s="58">
        <v>550</v>
      </c>
      <c r="H545" s="82">
        <v>225</v>
      </c>
      <c r="I545" s="83">
        <v>775</v>
      </c>
      <c r="J545" s="58">
        <v>247</v>
      </c>
      <c r="K545" s="82">
        <v>96</v>
      </c>
      <c r="L545" s="83">
        <v>343</v>
      </c>
      <c r="M545" s="64">
        <v>139</v>
      </c>
      <c r="N545" s="64">
        <v>2145</v>
      </c>
      <c r="O545" s="172" t="s">
        <v>5</v>
      </c>
      <c r="P545" s="25"/>
      <c r="Q545" s="5"/>
      <c r="R545" s="4"/>
      <c r="S545" s="4"/>
      <c r="T545" s="5"/>
      <c r="U545" s="4"/>
      <c r="V545" s="4"/>
      <c r="W545" s="6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447"/>
    </row>
    <row r="546" spans="1:34" s="147" customFormat="1" ht="12" hidden="1" customHeight="1" x14ac:dyDescent="0.2">
      <c r="A546" s="593">
        <v>1</v>
      </c>
      <c r="B546" s="593" t="s">
        <v>120</v>
      </c>
      <c r="C546" s="463" t="s">
        <v>23</v>
      </c>
      <c r="D546" s="613" t="s">
        <v>87</v>
      </c>
      <c r="E546" s="462">
        <v>1986</v>
      </c>
      <c r="F546" s="351">
        <v>20</v>
      </c>
      <c r="G546" s="58">
        <v>519</v>
      </c>
      <c r="H546" s="82">
        <v>210</v>
      </c>
      <c r="I546" s="83">
        <v>729</v>
      </c>
      <c r="J546" s="58">
        <v>221</v>
      </c>
      <c r="K546" s="82">
        <v>91</v>
      </c>
      <c r="L546" s="83">
        <v>312</v>
      </c>
      <c r="M546" s="64">
        <v>190</v>
      </c>
      <c r="N546" s="64">
        <v>2267</v>
      </c>
      <c r="O546" s="172" t="s">
        <v>5</v>
      </c>
      <c r="P546" s="25"/>
      <c r="Q546" s="5"/>
      <c r="R546" s="4"/>
      <c r="S546" s="4"/>
      <c r="T546" s="5"/>
      <c r="U546" s="4"/>
      <c r="V546" s="4"/>
      <c r="W546" s="6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447"/>
    </row>
    <row r="547" spans="1:34" s="147" customFormat="1" ht="12" hidden="1" customHeight="1" x14ac:dyDescent="0.2">
      <c r="A547" s="593">
        <v>1</v>
      </c>
      <c r="B547" s="593" t="s">
        <v>120</v>
      </c>
      <c r="C547" s="463" t="s">
        <v>23</v>
      </c>
      <c r="D547" s="613" t="s">
        <v>87</v>
      </c>
      <c r="E547" s="462">
        <v>1987</v>
      </c>
      <c r="F547" s="351">
        <v>21</v>
      </c>
      <c r="G547" s="58">
        <v>571</v>
      </c>
      <c r="H547" s="82">
        <v>286</v>
      </c>
      <c r="I547" s="83">
        <v>857</v>
      </c>
      <c r="J547" s="58">
        <v>333</v>
      </c>
      <c r="K547" s="82">
        <v>209</v>
      </c>
      <c r="L547" s="83">
        <v>542</v>
      </c>
      <c r="M547" s="64">
        <v>280</v>
      </c>
      <c r="N547" s="64">
        <v>2534</v>
      </c>
      <c r="O547" s="172" t="s">
        <v>5</v>
      </c>
      <c r="P547" s="25"/>
      <c r="Q547" s="5"/>
      <c r="R547" s="4"/>
      <c r="S547" s="4"/>
      <c r="T547" s="5"/>
      <c r="U547" s="4"/>
      <c r="V547" s="4"/>
      <c r="W547" s="6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447"/>
    </row>
    <row r="548" spans="1:34" s="147" customFormat="1" ht="12" hidden="1" customHeight="1" x14ac:dyDescent="0.2">
      <c r="A548" s="593">
        <v>1</v>
      </c>
      <c r="B548" s="593" t="s">
        <v>120</v>
      </c>
      <c r="C548" s="463" t="s">
        <v>23</v>
      </c>
      <c r="D548" s="613" t="s">
        <v>87</v>
      </c>
      <c r="E548" s="462">
        <v>1988</v>
      </c>
      <c r="F548" s="351">
        <v>22</v>
      </c>
      <c r="G548" s="58">
        <v>608</v>
      </c>
      <c r="H548" s="82">
        <v>269</v>
      </c>
      <c r="I548" s="83">
        <v>877</v>
      </c>
      <c r="J548" s="58">
        <v>350</v>
      </c>
      <c r="K548" s="82">
        <v>250</v>
      </c>
      <c r="L548" s="83">
        <v>600</v>
      </c>
      <c r="M548" s="64">
        <v>290</v>
      </c>
      <c r="N548" s="64">
        <v>2820</v>
      </c>
      <c r="O548" s="172" t="s">
        <v>5</v>
      </c>
      <c r="P548" s="25"/>
      <c r="Q548" s="5"/>
      <c r="R548" s="4"/>
      <c r="S548" s="4"/>
      <c r="T548" s="5"/>
      <c r="U548" s="4"/>
      <c r="V548" s="4"/>
      <c r="W548" s="6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447"/>
    </row>
    <row r="549" spans="1:34" s="147" customFormat="1" ht="12" hidden="1" customHeight="1" x14ac:dyDescent="0.2">
      <c r="A549" s="593">
        <v>1</v>
      </c>
      <c r="B549" s="593" t="s">
        <v>120</v>
      </c>
      <c r="C549" s="463" t="s">
        <v>23</v>
      </c>
      <c r="D549" s="613" t="s">
        <v>87</v>
      </c>
      <c r="E549" s="462">
        <v>1989</v>
      </c>
      <c r="F549" s="351">
        <v>23</v>
      </c>
      <c r="G549" s="58">
        <v>645</v>
      </c>
      <c r="H549" s="82">
        <v>251</v>
      </c>
      <c r="I549" s="83">
        <v>896</v>
      </c>
      <c r="J549" s="58">
        <v>306</v>
      </c>
      <c r="K549" s="82">
        <v>177</v>
      </c>
      <c r="L549" s="83">
        <v>483</v>
      </c>
      <c r="M549" s="64">
        <v>268</v>
      </c>
      <c r="N549" s="64">
        <v>3040</v>
      </c>
      <c r="O549" s="172" t="s">
        <v>5</v>
      </c>
      <c r="P549" s="25"/>
      <c r="Q549" s="5"/>
      <c r="R549" s="4"/>
      <c r="S549" s="4"/>
      <c r="T549" s="5"/>
      <c r="U549" s="4"/>
      <c r="V549" s="4"/>
      <c r="W549" s="6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447"/>
    </row>
    <row r="550" spans="1:34" s="147" customFormat="1" ht="12" hidden="1" customHeight="1" x14ac:dyDescent="0.2">
      <c r="A550" s="593">
        <v>1</v>
      </c>
      <c r="B550" s="593" t="s">
        <v>120</v>
      </c>
      <c r="C550" s="463" t="s">
        <v>23</v>
      </c>
      <c r="D550" s="613" t="s">
        <v>87</v>
      </c>
      <c r="E550" s="462">
        <v>1990</v>
      </c>
      <c r="F550" s="351">
        <v>24</v>
      </c>
      <c r="G550" s="58">
        <v>687</v>
      </c>
      <c r="H550" s="82">
        <v>337</v>
      </c>
      <c r="I550" s="83">
        <v>1024</v>
      </c>
      <c r="J550" s="58">
        <v>552</v>
      </c>
      <c r="K550" s="82">
        <v>271</v>
      </c>
      <c r="L550" s="83">
        <v>823</v>
      </c>
      <c r="M550" s="64">
        <v>346</v>
      </c>
      <c r="N550" s="64">
        <v>3503</v>
      </c>
      <c r="O550" s="172" t="s">
        <v>5</v>
      </c>
      <c r="P550" s="25"/>
      <c r="Q550" s="5"/>
      <c r="R550" s="4"/>
      <c r="S550" s="4"/>
      <c r="T550" s="5"/>
      <c r="U550" s="4"/>
      <c r="V550" s="4"/>
      <c r="W550" s="6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447"/>
    </row>
    <row r="551" spans="1:34" s="147" customFormat="1" ht="12" hidden="1" customHeight="1" x14ac:dyDescent="0.2">
      <c r="A551" s="593">
        <v>1</v>
      </c>
      <c r="B551" s="593" t="s">
        <v>120</v>
      </c>
      <c r="C551" s="463" t="s">
        <v>23</v>
      </c>
      <c r="D551" s="613" t="s">
        <v>87</v>
      </c>
      <c r="E551" s="462">
        <v>1991</v>
      </c>
      <c r="F551" s="351">
        <v>25</v>
      </c>
      <c r="G551" s="58">
        <v>577</v>
      </c>
      <c r="H551" s="82">
        <v>299</v>
      </c>
      <c r="I551" s="83">
        <v>876</v>
      </c>
      <c r="J551" s="58">
        <v>377</v>
      </c>
      <c r="K551" s="82">
        <v>193</v>
      </c>
      <c r="L551" s="83">
        <v>570</v>
      </c>
      <c r="M551" s="64">
        <v>405</v>
      </c>
      <c r="N551" s="64">
        <v>3684</v>
      </c>
      <c r="O551" s="172"/>
      <c r="P551" s="25"/>
      <c r="Q551" s="5"/>
      <c r="R551" s="4"/>
      <c r="S551" s="4"/>
      <c r="T551" s="5"/>
      <c r="U551" s="4"/>
      <c r="V551" s="4"/>
      <c r="W551" s="6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447"/>
    </row>
    <row r="552" spans="1:34" s="147" customFormat="1" ht="12" hidden="1" customHeight="1" x14ac:dyDescent="0.2">
      <c r="A552" s="593">
        <v>1</v>
      </c>
      <c r="B552" s="593" t="s">
        <v>120</v>
      </c>
      <c r="C552" s="463" t="s">
        <v>23</v>
      </c>
      <c r="D552" s="613" t="s">
        <v>87</v>
      </c>
      <c r="E552" s="462">
        <v>1992</v>
      </c>
      <c r="F552" s="351">
        <v>26</v>
      </c>
      <c r="G552" s="58">
        <v>670</v>
      </c>
      <c r="H552" s="82">
        <v>343</v>
      </c>
      <c r="I552" s="83">
        <v>1013</v>
      </c>
      <c r="J552" s="58">
        <v>355</v>
      </c>
      <c r="K552" s="82">
        <v>211</v>
      </c>
      <c r="L552" s="83">
        <v>566</v>
      </c>
      <c r="M552" s="64">
        <v>429</v>
      </c>
      <c r="N552" s="64">
        <v>3821</v>
      </c>
      <c r="O552" s="172"/>
      <c r="P552" s="25"/>
      <c r="Q552" s="5"/>
      <c r="R552" s="4"/>
      <c r="S552" s="4"/>
      <c r="T552" s="5"/>
      <c r="U552" s="4"/>
      <c r="V552" s="4"/>
      <c r="W552" s="6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447"/>
    </row>
    <row r="553" spans="1:34" s="147" customFormat="1" ht="12" hidden="1" customHeight="1" x14ac:dyDescent="0.2">
      <c r="A553" s="593">
        <v>1</v>
      </c>
      <c r="B553" s="593" t="s">
        <v>120</v>
      </c>
      <c r="C553" s="463" t="s">
        <v>23</v>
      </c>
      <c r="D553" s="613" t="s">
        <v>87</v>
      </c>
      <c r="E553" s="462">
        <v>1993</v>
      </c>
      <c r="F553" s="351">
        <v>27</v>
      </c>
      <c r="G553" s="58">
        <v>654</v>
      </c>
      <c r="H553" s="82">
        <v>390</v>
      </c>
      <c r="I553" s="83">
        <v>1044</v>
      </c>
      <c r="J553" s="58">
        <v>0</v>
      </c>
      <c r="K553" s="82">
        <v>0</v>
      </c>
      <c r="L553" s="83">
        <v>0</v>
      </c>
      <c r="M553" s="64">
        <v>418</v>
      </c>
      <c r="N553" s="64">
        <v>3403</v>
      </c>
      <c r="O553" s="172"/>
      <c r="P553" s="25"/>
      <c r="Q553" s="5"/>
      <c r="R553" s="4"/>
      <c r="S553" s="4"/>
      <c r="T553" s="5"/>
      <c r="U553" s="4"/>
      <c r="V553" s="4"/>
      <c r="W553" s="6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447"/>
    </row>
    <row r="554" spans="1:34" s="147" customFormat="1" ht="12" hidden="1" customHeight="1" x14ac:dyDescent="0.2">
      <c r="A554" s="593">
        <v>1</v>
      </c>
      <c r="B554" s="593" t="s">
        <v>120</v>
      </c>
      <c r="C554" s="463" t="s">
        <v>23</v>
      </c>
      <c r="D554" s="613" t="s">
        <v>87</v>
      </c>
      <c r="E554" s="462">
        <v>1994</v>
      </c>
      <c r="F554" s="351">
        <v>28</v>
      </c>
      <c r="G554" s="58">
        <v>601</v>
      </c>
      <c r="H554" s="82">
        <v>265</v>
      </c>
      <c r="I554" s="83">
        <v>866</v>
      </c>
      <c r="J554" s="58">
        <v>910</v>
      </c>
      <c r="K554" s="82">
        <v>643</v>
      </c>
      <c r="L554" s="83">
        <v>1553</v>
      </c>
      <c r="M554" s="64">
        <v>398</v>
      </c>
      <c r="N554" s="64">
        <v>4542</v>
      </c>
      <c r="O554" s="172" t="s">
        <v>5</v>
      </c>
      <c r="P554" s="25"/>
      <c r="Q554" s="5"/>
      <c r="R554" s="4"/>
      <c r="S554" s="4"/>
      <c r="T554" s="5"/>
      <c r="U554" s="4"/>
      <c r="V554" s="4"/>
      <c r="W554" s="6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447"/>
    </row>
    <row r="555" spans="1:34" s="147" customFormat="1" ht="12" hidden="1" customHeight="1" x14ac:dyDescent="0.2">
      <c r="A555" s="593">
        <v>1</v>
      </c>
      <c r="B555" s="593" t="s">
        <v>120</v>
      </c>
      <c r="C555" s="463" t="s">
        <v>23</v>
      </c>
      <c r="D555" s="613" t="s">
        <v>87</v>
      </c>
      <c r="E555" s="462">
        <v>1995</v>
      </c>
      <c r="F555" s="351">
        <v>29</v>
      </c>
      <c r="G555" s="58">
        <v>513</v>
      </c>
      <c r="H555" s="82">
        <v>163</v>
      </c>
      <c r="I555" s="83">
        <v>676</v>
      </c>
      <c r="J555" s="58">
        <v>542</v>
      </c>
      <c r="K555" s="82">
        <v>277</v>
      </c>
      <c r="L555" s="83">
        <v>819</v>
      </c>
      <c r="M555" s="64">
        <v>537</v>
      </c>
      <c r="N555" s="64">
        <v>4840</v>
      </c>
      <c r="O555" s="172"/>
      <c r="P555" s="25"/>
      <c r="Q555" s="5"/>
      <c r="R555" s="4"/>
      <c r="S555" s="4"/>
      <c r="T555" s="5"/>
      <c r="U555" s="4"/>
      <c r="V555" s="4"/>
      <c r="W555" s="6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447"/>
    </row>
    <row r="556" spans="1:34" s="147" customFormat="1" ht="12" hidden="1" customHeight="1" x14ac:dyDescent="0.2">
      <c r="A556" s="593">
        <v>1</v>
      </c>
      <c r="B556" s="593" t="s">
        <v>120</v>
      </c>
      <c r="C556" s="463" t="s">
        <v>23</v>
      </c>
      <c r="D556" s="613" t="s">
        <v>87</v>
      </c>
      <c r="E556" s="462">
        <v>1996</v>
      </c>
      <c r="F556" s="351">
        <v>30</v>
      </c>
      <c r="G556" s="58">
        <v>483</v>
      </c>
      <c r="H556" s="82">
        <v>121</v>
      </c>
      <c r="I556" s="83">
        <v>604</v>
      </c>
      <c r="J556" s="58">
        <v>426</v>
      </c>
      <c r="K556" s="82">
        <v>160</v>
      </c>
      <c r="L556" s="83">
        <v>586</v>
      </c>
      <c r="M556" s="64">
        <v>723</v>
      </c>
      <c r="N556" s="64">
        <v>4703</v>
      </c>
      <c r="O556" s="172"/>
      <c r="P556" s="25"/>
      <c r="Q556" s="5"/>
      <c r="R556" s="4"/>
      <c r="S556" s="4"/>
      <c r="T556" s="5"/>
      <c r="U556" s="4"/>
      <c r="V556" s="4"/>
      <c r="W556" s="6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447"/>
    </row>
    <row r="557" spans="1:34" s="147" customFormat="1" ht="12" hidden="1" customHeight="1" x14ac:dyDescent="0.2">
      <c r="A557" s="593">
        <v>1</v>
      </c>
      <c r="B557" s="593" t="s">
        <v>120</v>
      </c>
      <c r="C557" s="463" t="s">
        <v>23</v>
      </c>
      <c r="D557" s="613" t="s">
        <v>87</v>
      </c>
      <c r="E557" s="462">
        <v>1997</v>
      </c>
      <c r="F557" s="351">
        <v>31</v>
      </c>
      <c r="G557" s="58">
        <v>553</v>
      </c>
      <c r="H557" s="82">
        <v>60</v>
      </c>
      <c r="I557" s="83">
        <v>613</v>
      </c>
      <c r="J557" s="58">
        <v>594</v>
      </c>
      <c r="K557" s="82">
        <v>154</v>
      </c>
      <c r="L557" s="83">
        <v>748</v>
      </c>
      <c r="M557" s="64">
        <v>792</v>
      </c>
      <c r="N557" s="64">
        <v>4659</v>
      </c>
      <c r="O557" s="172"/>
      <c r="P557" s="25"/>
      <c r="Q557" s="5"/>
      <c r="R557" s="4"/>
      <c r="S557" s="4"/>
      <c r="T557" s="5"/>
      <c r="U557" s="4"/>
      <c r="V557" s="4"/>
      <c r="W557" s="6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447"/>
    </row>
    <row r="558" spans="1:34" s="147" customFormat="1" ht="12" hidden="1" customHeight="1" x14ac:dyDescent="0.2">
      <c r="A558" s="593">
        <v>1</v>
      </c>
      <c r="B558" s="593" t="s">
        <v>120</v>
      </c>
      <c r="C558" s="463" t="s">
        <v>23</v>
      </c>
      <c r="D558" s="613" t="s">
        <v>87</v>
      </c>
      <c r="E558" s="462">
        <v>1998</v>
      </c>
      <c r="F558" s="351">
        <v>32</v>
      </c>
      <c r="G558" s="58">
        <v>558</v>
      </c>
      <c r="H558" s="82">
        <v>68</v>
      </c>
      <c r="I558" s="83">
        <v>626</v>
      </c>
      <c r="J558" s="58">
        <v>495</v>
      </c>
      <c r="K558" s="82">
        <v>125</v>
      </c>
      <c r="L558" s="83">
        <v>620</v>
      </c>
      <c r="M558" s="64">
        <v>563</v>
      </c>
      <c r="N558" s="64">
        <v>4716</v>
      </c>
      <c r="O558" s="172"/>
      <c r="P558" s="25"/>
      <c r="Q558" s="5"/>
      <c r="R558" s="4"/>
      <c r="S558" s="4"/>
      <c r="T558" s="5"/>
      <c r="U558" s="4"/>
      <c r="V558" s="4"/>
      <c r="W558" s="6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447"/>
    </row>
    <row r="559" spans="1:34" s="147" customFormat="1" ht="12" hidden="1" customHeight="1" x14ac:dyDescent="0.2">
      <c r="A559" s="593">
        <v>1</v>
      </c>
      <c r="B559" s="593" t="s">
        <v>120</v>
      </c>
      <c r="C559" s="463" t="s">
        <v>23</v>
      </c>
      <c r="D559" s="613" t="s">
        <v>87</v>
      </c>
      <c r="E559" s="462">
        <v>1999</v>
      </c>
      <c r="F559" s="351">
        <v>33</v>
      </c>
      <c r="G559" s="58">
        <v>473</v>
      </c>
      <c r="H559" s="82">
        <v>91</v>
      </c>
      <c r="I559" s="83">
        <v>564</v>
      </c>
      <c r="J559" s="58">
        <v>203</v>
      </c>
      <c r="K559" s="82">
        <v>17</v>
      </c>
      <c r="L559" s="83">
        <v>220</v>
      </c>
      <c r="M559" s="64">
        <v>460</v>
      </c>
      <c r="N559" s="64">
        <v>4468</v>
      </c>
      <c r="O559" s="172" t="s">
        <v>5</v>
      </c>
      <c r="P559" s="25"/>
      <c r="Q559" s="5"/>
      <c r="R559" s="4"/>
      <c r="S559" s="4"/>
      <c r="T559" s="5"/>
      <c r="U559" s="4"/>
      <c r="V559" s="4"/>
      <c r="W559" s="6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447"/>
    </row>
    <row r="560" spans="1:34" s="147" customFormat="1" ht="12" hidden="1" customHeight="1" x14ac:dyDescent="0.2">
      <c r="A560" s="593">
        <v>1</v>
      </c>
      <c r="B560" s="593" t="s">
        <v>120</v>
      </c>
      <c r="C560" s="463" t="s">
        <v>23</v>
      </c>
      <c r="D560" s="613" t="s">
        <v>87</v>
      </c>
      <c r="E560" s="462">
        <v>2000</v>
      </c>
      <c r="F560" s="351">
        <v>34</v>
      </c>
      <c r="G560" s="58">
        <v>460</v>
      </c>
      <c r="H560" s="82">
        <v>37</v>
      </c>
      <c r="I560" s="83">
        <v>497</v>
      </c>
      <c r="J560" s="58">
        <v>394</v>
      </c>
      <c r="K560" s="82">
        <v>57</v>
      </c>
      <c r="L560" s="83">
        <v>451</v>
      </c>
      <c r="M560" s="64">
        <v>576</v>
      </c>
      <c r="N560" s="64">
        <v>4332</v>
      </c>
      <c r="O560" s="172" t="s">
        <v>5</v>
      </c>
      <c r="P560" s="25"/>
      <c r="Q560" s="5"/>
      <c r="R560" s="4"/>
      <c r="S560" s="4"/>
      <c r="T560" s="5"/>
      <c r="U560" s="4"/>
      <c r="V560" s="4"/>
      <c r="W560" s="6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447"/>
    </row>
    <row r="561" spans="1:34" s="147" customFormat="1" ht="12" hidden="1" customHeight="1" x14ac:dyDescent="0.2">
      <c r="A561" s="593">
        <v>1</v>
      </c>
      <c r="B561" s="593" t="s">
        <v>120</v>
      </c>
      <c r="C561" s="463" t="s">
        <v>23</v>
      </c>
      <c r="D561" s="613" t="s">
        <v>87</v>
      </c>
      <c r="E561" s="462">
        <v>2001</v>
      </c>
      <c r="F561" s="351">
        <v>35</v>
      </c>
      <c r="G561" s="58">
        <v>356</v>
      </c>
      <c r="H561" s="82">
        <v>40</v>
      </c>
      <c r="I561" s="83">
        <v>396</v>
      </c>
      <c r="J561" s="58">
        <v>316</v>
      </c>
      <c r="K561" s="82">
        <v>46</v>
      </c>
      <c r="L561" s="83">
        <v>362</v>
      </c>
      <c r="M561" s="64">
        <v>607</v>
      </c>
      <c r="N561" s="64">
        <v>4106</v>
      </c>
      <c r="O561" s="172"/>
      <c r="P561" s="25"/>
      <c r="Q561" s="5"/>
      <c r="R561" s="4"/>
      <c r="S561" s="4"/>
      <c r="T561" s="5"/>
      <c r="U561" s="4"/>
      <c r="V561" s="4"/>
      <c r="W561" s="6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447"/>
    </row>
    <row r="562" spans="1:34" s="147" customFormat="1" ht="12" hidden="1" customHeight="1" x14ac:dyDescent="0.2">
      <c r="A562" s="593">
        <v>1</v>
      </c>
      <c r="B562" s="593" t="s">
        <v>120</v>
      </c>
      <c r="C562" s="463" t="s">
        <v>23</v>
      </c>
      <c r="D562" s="613" t="s">
        <v>87</v>
      </c>
      <c r="E562" s="462">
        <v>2002</v>
      </c>
      <c r="F562" s="351">
        <v>36</v>
      </c>
      <c r="G562" s="58">
        <v>369</v>
      </c>
      <c r="H562" s="82">
        <v>25</v>
      </c>
      <c r="I562" s="83">
        <v>394</v>
      </c>
      <c r="J562" s="58">
        <v>224</v>
      </c>
      <c r="K562" s="82">
        <v>22</v>
      </c>
      <c r="L562" s="83">
        <v>246</v>
      </c>
      <c r="M562" s="64">
        <v>597</v>
      </c>
      <c r="N562" s="64">
        <v>3755</v>
      </c>
      <c r="O562" s="172"/>
      <c r="P562" s="25"/>
      <c r="Q562" s="5"/>
      <c r="R562" s="4"/>
      <c r="S562" s="4"/>
      <c r="T562" s="5"/>
      <c r="U562" s="4"/>
      <c r="V562" s="4"/>
      <c r="W562" s="6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447"/>
    </row>
    <row r="563" spans="1:34" s="147" customFormat="1" ht="12" hidden="1" customHeight="1" x14ac:dyDescent="0.2">
      <c r="A563" s="593">
        <v>1</v>
      </c>
      <c r="B563" s="593" t="s">
        <v>120</v>
      </c>
      <c r="C563" s="463" t="s">
        <v>23</v>
      </c>
      <c r="D563" s="613" t="s">
        <v>87</v>
      </c>
      <c r="E563" s="462">
        <v>2003</v>
      </c>
      <c r="F563" s="351">
        <v>37</v>
      </c>
      <c r="G563" s="58">
        <v>316</v>
      </c>
      <c r="H563" s="82">
        <v>34</v>
      </c>
      <c r="I563" s="83">
        <v>350</v>
      </c>
      <c r="J563" s="58">
        <v>6</v>
      </c>
      <c r="K563" s="82">
        <v>0</v>
      </c>
      <c r="L563" s="83">
        <v>6</v>
      </c>
      <c r="M563" s="64">
        <v>709</v>
      </c>
      <c r="N563" s="64">
        <v>3052</v>
      </c>
      <c r="O563" s="172"/>
      <c r="P563" s="25"/>
      <c r="Q563" s="5"/>
      <c r="R563" s="4"/>
      <c r="S563" s="4"/>
      <c r="T563" s="5"/>
      <c r="U563" s="4"/>
      <c r="V563" s="4"/>
      <c r="W563" s="6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447"/>
    </row>
    <row r="564" spans="1:34" s="147" customFormat="1" ht="12" hidden="1" customHeight="1" x14ac:dyDescent="0.2">
      <c r="A564" s="593">
        <v>1</v>
      </c>
      <c r="B564" s="593"/>
      <c r="C564" s="463" t="s">
        <v>23</v>
      </c>
      <c r="D564" s="613" t="s">
        <v>87</v>
      </c>
      <c r="E564" s="462">
        <v>2004</v>
      </c>
      <c r="F564" s="351">
        <v>38</v>
      </c>
      <c r="G564" s="58">
        <v>219</v>
      </c>
      <c r="H564" s="82">
        <v>38</v>
      </c>
      <c r="I564" s="83">
        <v>257</v>
      </c>
      <c r="J564" s="58">
        <v>0</v>
      </c>
      <c r="K564" s="82">
        <v>0</v>
      </c>
      <c r="L564" s="83">
        <v>0</v>
      </c>
      <c r="M564" s="63">
        <v>370</v>
      </c>
      <c r="N564" s="64">
        <v>2682</v>
      </c>
      <c r="O564" s="172"/>
      <c r="P564" s="25"/>
      <c r="Q564" s="5"/>
      <c r="R564" s="4"/>
      <c r="S564" s="4"/>
      <c r="T564" s="5"/>
      <c r="U564" s="4"/>
      <c r="V564" s="4"/>
      <c r="W564" s="6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447"/>
    </row>
    <row r="565" spans="1:34" s="147" customFormat="1" ht="12" hidden="1" customHeight="1" thickBot="1" x14ac:dyDescent="0.25">
      <c r="A565" s="593">
        <v>1</v>
      </c>
      <c r="B565" s="593"/>
      <c r="C565" s="463" t="s">
        <v>23</v>
      </c>
      <c r="D565" s="632" t="s">
        <v>87</v>
      </c>
      <c r="E565" s="461">
        <v>2006</v>
      </c>
      <c r="F565" s="353">
        <v>39</v>
      </c>
      <c r="G565" s="58">
        <v>183</v>
      </c>
      <c r="H565" s="82">
        <v>15</v>
      </c>
      <c r="I565" s="83">
        <v>198</v>
      </c>
      <c r="J565" s="58">
        <v>808</v>
      </c>
      <c r="K565" s="82">
        <v>81</v>
      </c>
      <c r="L565" s="83">
        <v>889</v>
      </c>
      <c r="M565" s="63">
        <v>381</v>
      </c>
      <c r="N565" s="64">
        <v>2867</v>
      </c>
      <c r="O565" s="172"/>
      <c r="P565" s="25"/>
      <c r="Q565" s="4"/>
      <c r="R565" s="4"/>
      <c r="S565" s="4"/>
      <c r="T565" s="4"/>
      <c r="U565" s="4"/>
      <c r="V565" s="4"/>
      <c r="W565" s="4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447"/>
    </row>
    <row r="566" spans="1:34" s="147" customFormat="1" ht="12" hidden="1" customHeight="1" x14ac:dyDescent="0.2">
      <c r="A566" s="593">
        <v>1</v>
      </c>
      <c r="B566" s="593"/>
      <c r="C566" s="463" t="s">
        <v>23</v>
      </c>
      <c r="D566" s="632" t="s">
        <v>87</v>
      </c>
      <c r="E566" s="461">
        <v>2007</v>
      </c>
      <c r="F566" s="351">
        <v>7</v>
      </c>
      <c r="G566" s="58" t="s">
        <v>331</v>
      </c>
      <c r="H566" s="82" t="s">
        <v>331</v>
      </c>
      <c r="I566" s="83" t="s">
        <v>331</v>
      </c>
      <c r="J566" s="58">
        <v>0</v>
      </c>
      <c r="K566" s="82">
        <v>0</v>
      </c>
      <c r="L566" s="83">
        <v>0</v>
      </c>
      <c r="M566" s="63" t="s">
        <v>331</v>
      </c>
      <c r="N566" s="64">
        <v>2456</v>
      </c>
      <c r="O566" s="172" t="s">
        <v>5</v>
      </c>
      <c r="P566" s="25"/>
      <c r="Q566" s="5"/>
      <c r="R566" s="4"/>
      <c r="S566" s="4"/>
      <c r="T566" s="5"/>
      <c r="U566" s="4"/>
      <c r="V566" s="4"/>
      <c r="W566" s="6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447"/>
    </row>
    <row r="567" spans="1:34" s="147" customFormat="1" ht="12" hidden="1" customHeight="1" x14ac:dyDescent="0.2">
      <c r="A567" s="593">
        <v>1</v>
      </c>
      <c r="B567" s="593"/>
      <c r="C567" s="463" t="s">
        <v>23</v>
      </c>
      <c r="D567" s="632" t="s">
        <v>87</v>
      </c>
      <c r="E567" s="461">
        <v>2008</v>
      </c>
      <c r="F567" s="351">
        <v>8</v>
      </c>
      <c r="G567" s="58">
        <v>177</v>
      </c>
      <c r="H567" s="82">
        <v>0</v>
      </c>
      <c r="I567" s="83">
        <v>177</v>
      </c>
      <c r="J567" s="58">
        <v>0</v>
      </c>
      <c r="K567" s="82">
        <v>0</v>
      </c>
      <c r="L567" s="83">
        <v>0</v>
      </c>
      <c r="M567" s="63">
        <v>322</v>
      </c>
      <c r="N567" s="63">
        <v>2134</v>
      </c>
      <c r="O567" s="172"/>
      <c r="P567" s="25"/>
      <c r="Q567" s="5"/>
      <c r="R567" s="4"/>
      <c r="S567" s="4"/>
      <c r="T567" s="5"/>
      <c r="U567" s="4"/>
      <c r="V567" s="4"/>
      <c r="W567" s="6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447"/>
    </row>
    <row r="568" spans="1:34" s="147" customFormat="1" ht="12" hidden="1" customHeight="1" x14ac:dyDescent="0.2">
      <c r="A568" s="593">
        <v>1</v>
      </c>
      <c r="B568" s="593"/>
      <c r="C568" s="609"/>
      <c r="D568" s="473"/>
      <c r="E568" s="461">
        <v>2009</v>
      </c>
      <c r="F568" s="351">
        <v>9</v>
      </c>
      <c r="G568" s="58">
        <v>155</v>
      </c>
      <c r="H568" s="82">
        <v>0</v>
      </c>
      <c r="I568" s="83">
        <v>155</v>
      </c>
      <c r="J568" s="58">
        <v>0</v>
      </c>
      <c r="K568" s="77">
        <v>0</v>
      </c>
      <c r="L568" s="83">
        <v>0</v>
      </c>
      <c r="M568" s="63">
        <v>204</v>
      </c>
      <c r="N568" s="63">
        <v>1930</v>
      </c>
      <c r="O568" s="172"/>
      <c r="P568" s="25"/>
      <c r="Q568" s="5"/>
      <c r="R568" s="4"/>
      <c r="S568" s="4"/>
      <c r="T568" s="5"/>
      <c r="U568" s="4"/>
      <c r="V568" s="4"/>
      <c r="W568" s="6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447"/>
    </row>
    <row r="569" spans="1:34" s="147" customFormat="1" ht="12" customHeight="1" x14ac:dyDescent="0.2">
      <c r="A569" s="593">
        <v>1</v>
      </c>
      <c r="B569" s="593"/>
      <c r="C569" s="463" t="s">
        <v>23</v>
      </c>
      <c r="D569" s="632" t="s">
        <v>87</v>
      </c>
      <c r="E569" s="462">
        <v>2010</v>
      </c>
      <c r="F569" s="351">
        <v>10</v>
      </c>
      <c r="G569" s="409">
        <v>122</v>
      </c>
      <c r="H569" s="410">
        <v>0</v>
      </c>
      <c r="I569" s="411">
        <f>SUM(H569,G569)</f>
        <v>122</v>
      </c>
      <c r="J569" s="409">
        <v>0</v>
      </c>
      <c r="K569" s="412">
        <v>0</v>
      </c>
      <c r="L569" s="344">
        <f>J569+K569</f>
        <v>0</v>
      </c>
      <c r="M569" s="408">
        <v>213</v>
      </c>
      <c r="N569" s="408">
        <v>1650</v>
      </c>
      <c r="O569" s="173" t="s">
        <v>5</v>
      </c>
      <c r="P569" s="25"/>
      <c r="Q569" s="5"/>
      <c r="R569" s="4"/>
      <c r="S569" s="4"/>
      <c r="T569" s="5"/>
      <c r="U569" s="4"/>
      <c r="V569" s="4"/>
      <c r="W569" s="6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438"/>
    </row>
    <row r="570" spans="1:34" s="446" customFormat="1" ht="12" customHeight="1" x14ac:dyDescent="0.2">
      <c r="A570" s="593"/>
      <c r="B570" s="593"/>
      <c r="C570" s="463"/>
      <c r="D570" s="613"/>
      <c r="E570" s="462">
        <v>2011</v>
      </c>
      <c r="F570" s="351"/>
      <c r="G570" s="409">
        <v>96</v>
      </c>
      <c r="H570" s="410">
        <v>13</v>
      </c>
      <c r="I570" s="411">
        <f>SUM(H570,G570)</f>
        <v>109</v>
      </c>
      <c r="J570" s="409">
        <v>0</v>
      </c>
      <c r="K570" s="412">
        <v>0</v>
      </c>
      <c r="L570" s="344">
        <f>J570+K570</f>
        <v>0</v>
      </c>
      <c r="M570" s="408">
        <v>141</v>
      </c>
      <c r="N570" s="408">
        <v>1509</v>
      </c>
      <c r="O570" s="533"/>
      <c r="P570" s="266"/>
      <c r="Q570" s="267"/>
      <c r="R570" s="268"/>
      <c r="S570" s="268"/>
      <c r="T570" s="267"/>
      <c r="U570" s="268"/>
      <c r="V570" s="268"/>
      <c r="W570" s="271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438">
        <f>N569+L570-M570</f>
        <v>1509</v>
      </c>
    </row>
    <row r="571" spans="1:34" s="446" customFormat="1" ht="12" customHeight="1" x14ac:dyDescent="0.2">
      <c r="A571" s="593"/>
      <c r="B571" s="593"/>
      <c r="C571" s="463"/>
      <c r="D571" s="613"/>
      <c r="E571" s="462" t="s">
        <v>381</v>
      </c>
      <c r="F571" s="351"/>
      <c r="G571" s="342">
        <v>90</v>
      </c>
      <c r="H571" s="343">
        <v>17</v>
      </c>
      <c r="I571" s="344">
        <v>107</v>
      </c>
      <c r="J571" s="345">
        <v>0</v>
      </c>
      <c r="K571" s="343">
        <v>0</v>
      </c>
      <c r="L571" s="344">
        <f>J571+K571</f>
        <v>0</v>
      </c>
      <c r="M571" s="346">
        <v>103</v>
      </c>
      <c r="N571" s="346">
        <v>1406</v>
      </c>
      <c r="O571" s="533"/>
      <c r="P571" s="266"/>
      <c r="Q571" s="267"/>
      <c r="R571" s="268"/>
      <c r="S571" s="268"/>
      <c r="T571" s="267"/>
      <c r="U571" s="268"/>
      <c r="V571" s="268"/>
      <c r="W571" s="271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438">
        <f>N570+L571-M571</f>
        <v>1406</v>
      </c>
    </row>
    <row r="572" spans="1:34" s="446" customFormat="1" ht="12" customHeight="1" x14ac:dyDescent="0.2">
      <c r="A572" s="593"/>
      <c r="B572" s="593"/>
      <c r="C572" s="463"/>
      <c r="D572" s="613"/>
      <c r="E572" s="462">
        <v>2013</v>
      </c>
      <c r="F572" s="351"/>
      <c r="G572" s="343">
        <v>70</v>
      </c>
      <c r="H572" s="343">
        <v>37</v>
      </c>
      <c r="I572" s="344">
        <v>107</v>
      </c>
      <c r="J572" s="345">
        <v>0</v>
      </c>
      <c r="K572" s="343">
        <v>0</v>
      </c>
      <c r="L572" s="344">
        <f>J572+K572</f>
        <v>0</v>
      </c>
      <c r="M572" s="346">
        <v>191</v>
      </c>
      <c r="N572" s="346">
        <v>1215</v>
      </c>
      <c r="O572" s="533"/>
      <c r="P572" s="266"/>
      <c r="Q572" s="267"/>
      <c r="R572" s="268"/>
      <c r="S572" s="268"/>
      <c r="T572" s="267"/>
      <c r="U572" s="268"/>
      <c r="V572" s="268"/>
      <c r="W572" s="271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438"/>
    </row>
    <row r="573" spans="1:34" s="446" customFormat="1" ht="12" customHeight="1" x14ac:dyDescent="0.2">
      <c r="A573" s="593"/>
      <c r="B573" s="593"/>
      <c r="C573" s="463"/>
      <c r="D573" s="613"/>
      <c r="E573" s="463">
        <v>2014</v>
      </c>
      <c r="F573" s="351"/>
      <c r="G573" s="343">
        <v>94</v>
      </c>
      <c r="H573" s="343">
        <v>8</v>
      </c>
      <c r="I573" s="344">
        <v>102</v>
      </c>
      <c r="J573" s="345">
        <v>0</v>
      </c>
      <c r="K573" s="343">
        <v>0</v>
      </c>
      <c r="L573" s="344">
        <v>0</v>
      </c>
      <c r="M573" s="346">
        <v>113</v>
      </c>
      <c r="N573" s="346">
        <v>1102</v>
      </c>
      <c r="O573" s="533"/>
      <c r="P573" s="266"/>
      <c r="Q573" s="267"/>
      <c r="R573" s="268"/>
      <c r="S573" s="268"/>
      <c r="T573" s="267"/>
      <c r="U573" s="268"/>
      <c r="V573" s="268"/>
      <c r="W573" s="271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438"/>
    </row>
    <row r="574" spans="1:34" s="147" customFormat="1" ht="6.75" customHeight="1" thickBot="1" x14ac:dyDescent="0.25">
      <c r="A574" s="593"/>
      <c r="B574" s="595"/>
      <c r="C574" s="463"/>
      <c r="D574" s="613"/>
      <c r="E574" s="462"/>
      <c r="F574" s="351">
        <v>11</v>
      </c>
      <c r="G574" s="58"/>
      <c r="H574" s="82"/>
      <c r="I574" s="83"/>
      <c r="J574" s="58"/>
      <c r="K574" s="82"/>
      <c r="L574" s="83"/>
      <c r="M574" s="63"/>
      <c r="N574" s="63"/>
      <c r="O574" s="172"/>
      <c r="P574" s="25"/>
      <c r="Q574" s="5"/>
      <c r="R574" s="4"/>
      <c r="S574" s="4"/>
      <c r="T574" s="5"/>
      <c r="U574" s="4"/>
      <c r="V574" s="4"/>
      <c r="W574" s="6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447"/>
    </row>
    <row r="575" spans="1:34" s="147" customFormat="1" ht="12" hidden="1" customHeight="1" x14ac:dyDescent="0.2">
      <c r="A575" s="593">
        <v>1</v>
      </c>
      <c r="B575" s="593" t="s">
        <v>120</v>
      </c>
      <c r="C575" s="463"/>
      <c r="D575" s="632" t="s">
        <v>88</v>
      </c>
      <c r="E575" s="462">
        <v>1975</v>
      </c>
      <c r="F575" s="351">
        <v>12</v>
      </c>
      <c r="G575" s="409">
        <v>81</v>
      </c>
      <c r="H575" s="410">
        <v>163</v>
      </c>
      <c r="I575" s="411">
        <v>244</v>
      </c>
      <c r="J575" s="409">
        <v>73</v>
      </c>
      <c r="K575" s="410">
        <v>66</v>
      </c>
      <c r="L575" s="411">
        <v>139</v>
      </c>
      <c r="M575" s="65"/>
      <c r="N575" s="408"/>
      <c r="O575" s="172"/>
      <c r="P575" s="29">
        <v>1781</v>
      </c>
      <c r="Q575" s="5">
        <v>-0.14054054054054055</v>
      </c>
      <c r="R575" s="4">
        <v>-0.14678899082568808</v>
      </c>
      <c r="S575" s="4">
        <v>-0.14285714285714285</v>
      </c>
      <c r="T575" s="5">
        <v>-0.35802469135802467</v>
      </c>
      <c r="U575" s="4">
        <v>-0.2608695652173913</v>
      </c>
      <c r="V575" s="4">
        <v>-0.32900432900432902</v>
      </c>
      <c r="W575" s="6">
        <v>-4.5040214477211793E-2</v>
      </c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447"/>
    </row>
    <row r="576" spans="1:34" s="147" customFormat="1" ht="12" hidden="1" customHeight="1" x14ac:dyDescent="0.2">
      <c r="A576" s="593">
        <v>1</v>
      </c>
      <c r="B576" s="593" t="s">
        <v>120</v>
      </c>
      <c r="C576" s="462" t="s">
        <v>24</v>
      </c>
      <c r="D576" s="632" t="s">
        <v>88</v>
      </c>
      <c r="E576" s="462">
        <v>1976</v>
      </c>
      <c r="F576" s="351">
        <v>13</v>
      </c>
      <c r="G576" s="409"/>
      <c r="H576" s="410"/>
      <c r="I576" s="411"/>
      <c r="J576" s="409"/>
      <c r="K576" s="410"/>
      <c r="L576" s="411"/>
      <c r="M576" s="65"/>
      <c r="N576" s="408"/>
      <c r="O576" s="172"/>
      <c r="P576" s="29">
        <v>1622</v>
      </c>
      <c r="Q576" s="5">
        <v>-0.19496855345911951</v>
      </c>
      <c r="R576" s="4">
        <v>-0.31182795698924731</v>
      </c>
      <c r="S576" s="4">
        <v>-0.23809523809523808</v>
      </c>
      <c r="T576" s="5">
        <v>-3.8461538461538464E-2</v>
      </c>
      <c r="U576" s="4">
        <v>-9.8039215686274508E-2</v>
      </c>
      <c r="V576" s="4">
        <v>-5.8064516129032261E-2</v>
      </c>
      <c r="W576" s="6">
        <v>-8.9275687815833796E-2</v>
      </c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447"/>
    </row>
    <row r="577" spans="1:34" s="147" customFormat="1" ht="12" hidden="1" customHeight="1" x14ac:dyDescent="0.2">
      <c r="A577" s="593">
        <v>1</v>
      </c>
      <c r="B577" s="593" t="s">
        <v>120</v>
      </c>
      <c r="C577" s="462" t="s">
        <v>24</v>
      </c>
      <c r="D577" s="632" t="s">
        <v>88</v>
      </c>
      <c r="E577" s="462">
        <v>1977</v>
      </c>
      <c r="F577" s="351">
        <v>14</v>
      </c>
      <c r="G577" s="409">
        <v>156</v>
      </c>
      <c r="H577" s="410">
        <v>136</v>
      </c>
      <c r="I577" s="411">
        <v>292</v>
      </c>
      <c r="J577" s="409">
        <v>99</v>
      </c>
      <c r="K577" s="410">
        <v>69</v>
      </c>
      <c r="L577" s="411">
        <v>168</v>
      </c>
      <c r="M577" s="65"/>
      <c r="N577" s="408"/>
      <c r="O577" s="172"/>
      <c r="P577" s="29">
        <v>1568</v>
      </c>
      <c r="Q577" s="5">
        <v>-0.125</v>
      </c>
      <c r="R577" s="4">
        <v>0</v>
      </c>
      <c r="S577" s="4">
        <v>-8.3333333333333329E-2</v>
      </c>
      <c r="T577" s="5">
        <v>-0.2</v>
      </c>
      <c r="U577" s="4">
        <v>-0.2391304347826087</v>
      </c>
      <c r="V577" s="4">
        <v>-0.21232876712328766</v>
      </c>
      <c r="W577" s="6">
        <v>-3.3292231812577067E-2</v>
      </c>
      <c r="X577" s="22"/>
      <c r="Y577" s="22">
        <v>2002</v>
      </c>
      <c r="Z577" s="22">
        <v>112</v>
      </c>
      <c r="AA577" s="22">
        <v>64</v>
      </c>
      <c r="AB577" s="22">
        <v>176</v>
      </c>
      <c r="AC577" s="22">
        <v>80</v>
      </c>
      <c r="AD577" s="22">
        <v>35</v>
      </c>
      <c r="AE577" s="22">
        <v>115</v>
      </c>
      <c r="AF577" s="22">
        <v>169</v>
      </c>
      <c r="AG577" s="22">
        <v>1568</v>
      </c>
      <c r="AH577" s="447"/>
    </row>
    <row r="578" spans="1:34" s="147" customFormat="1" ht="12" hidden="1" customHeight="1" x14ac:dyDescent="0.2">
      <c r="A578" s="593">
        <v>1</v>
      </c>
      <c r="B578" s="593" t="s">
        <v>120</v>
      </c>
      <c r="C578" s="462" t="s">
        <v>24</v>
      </c>
      <c r="D578" s="632" t="s">
        <v>88</v>
      </c>
      <c r="E578" s="462">
        <v>1978</v>
      </c>
      <c r="F578" s="351">
        <v>15</v>
      </c>
      <c r="G578" s="409">
        <v>175</v>
      </c>
      <c r="H578" s="410">
        <v>200</v>
      </c>
      <c r="I578" s="411">
        <v>375</v>
      </c>
      <c r="J578" s="409">
        <v>64</v>
      </c>
      <c r="K578" s="410">
        <v>96</v>
      </c>
      <c r="L578" s="411">
        <v>160</v>
      </c>
      <c r="M578" s="65"/>
      <c r="N578" s="408"/>
      <c r="O578" s="172"/>
      <c r="P578" s="25"/>
      <c r="Q578" s="5"/>
      <c r="R578" s="4"/>
      <c r="S578" s="4"/>
      <c r="T578" s="5"/>
      <c r="U578" s="4"/>
      <c r="V578" s="4"/>
      <c r="W578" s="6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447"/>
    </row>
    <row r="579" spans="1:34" s="147" customFormat="1" ht="12" hidden="1" customHeight="1" x14ac:dyDescent="0.2">
      <c r="A579" s="593">
        <v>1</v>
      </c>
      <c r="B579" s="593" t="s">
        <v>120</v>
      </c>
      <c r="C579" s="462" t="s">
        <v>24</v>
      </c>
      <c r="D579" s="632" t="s">
        <v>88</v>
      </c>
      <c r="E579" s="462">
        <v>1979</v>
      </c>
      <c r="F579" s="351">
        <v>16</v>
      </c>
      <c r="G579" s="409"/>
      <c r="H579" s="410"/>
      <c r="I579" s="411"/>
      <c r="J579" s="409"/>
      <c r="K579" s="410"/>
      <c r="L579" s="411"/>
      <c r="M579" s="65"/>
      <c r="N579" s="408"/>
      <c r="O579" s="172"/>
      <c r="P579" s="25"/>
      <c r="Q579" s="5"/>
      <c r="R579" s="4"/>
      <c r="S579" s="4"/>
      <c r="T579" s="5"/>
      <c r="U579" s="4"/>
      <c r="V579" s="4"/>
      <c r="W579" s="6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447"/>
    </row>
    <row r="580" spans="1:34" s="147" customFormat="1" ht="12" hidden="1" customHeight="1" x14ac:dyDescent="0.2">
      <c r="A580" s="593">
        <v>1</v>
      </c>
      <c r="B580" s="593" t="s">
        <v>120</v>
      </c>
      <c r="C580" s="462" t="s">
        <v>24</v>
      </c>
      <c r="D580" s="632" t="s">
        <v>88</v>
      </c>
      <c r="E580" s="462">
        <v>1980</v>
      </c>
      <c r="F580" s="351">
        <v>17</v>
      </c>
      <c r="G580" s="409">
        <v>150</v>
      </c>
      <c r="H580" s="410">
        <v>196</v>
      </c>
      <c r="I580" s="411">
        <v>346</v>
      </c>
      <c r="J580" s="409">
        <v>75</v>
      </c>
      <c r="K580" s="410">
        <v>141</v>
      </c>
      <c r="L580" s="411">
        <v>216</v>
      </c>
      <c r="M580" s="65"/>
      <c r="N580" s="408"/>
      <c r="O580" s="172"/>
      <c r="P580" s="25"/>
      <c r="Q580" s="5"/>
      <c r="R580" s="4"/>
      <c r="S580" s="4"/>
      <c r="T580" s="5"/>
      <c r="U580" s="4"/>
      <c r="V580" s="4"/>
      <c r="W580" s="6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447"/>
    </row>
    <row r="581" spans="1:34" s="147" customFormat="1" ht="12" hidden="1" customHeight="1" x14ac:dyDescent="0.2">
      <c r="A581" s="593">
        <v>1</v>
      </c>
      <c r="B581" s="593" t="s">
        <v>120</v>
      </c>
      <c r="C581" s="462" t="s">
        <v>24</v>
      </c>
      <c r="D581" s="632" t="s">
        <v>88</v>
      </c>
      <c r="E581" s="462">
        <v>1981</v>
      </c>
      <c r="F581" s="351">
        <v>18</v>
      </c>
      <c r="G581" s="409">
        <v>132</v>
      </c>
      <c r="H581" s="410">
        <v>177</v>
      </c>
      <c r="I581" s="411">
        <v>309</v>
      </c>
      <c r="J581" s="409">
        <v>89</v>
      </c>
      <c r="K581" s="410">
        <v>92</v>
      </c>
      <c r="L581" s="411">
        <v>181</v>
      </c>
      <c r="M581" s="65"/>
      <c r="N581" s="408"/>
      <c r="O581" s="172"/>
      <c r="P581" s="25"/>
      <c r="Q581" s="5"/>
      <c r="R581" s="4"/>
      <c r="S581" s="4"/>
      <c r="T581" s="5"/>
      <c r="U581" s="4"/>
      <c r="V581" s="4"/>
      <c r="W581" s="6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447"/>
    </row>
    <row r="582" spans="1:34" s="147" customFormat="1" ht="12" hidden="1" customHeight="1" x14ac:dyDescent="0.2">
      <c r="A582" s="593">
        <v>1</v>
      </c>
      <c r="B582" s="593" t="s">
        <v>120</v>
      </c>
      <c r="C582" s="462" t="s">
        <v>24</v>
      </c>
      <c r="D582" s="632" t="s">
        <v>88</v>
      </c>
      <c r="E582" s="462">
        <v>1982</v>
      </c>
      <c r="F582" s="351">
        <v>19</v>
      </c>
      <c r="G582" s="409">
        <v>149</v>
      </c>
      <c r="H582" s="410">
        <v>286</v>
      </c>
      <c r="I582" s="411">
        <v>435</v>
      </c>
      <c r="J582" s="409">
        <v>70</v>
      </c>
      <c r="K582" s="410">
        <v>92</v>
      </c>
      <c r="L582" s="411">
        <v>162</v>
      </c>
      <c r="M582" s="65"/>
      <c r="N582" s="408"/>
      <c r="O582" s="172"/>
      <c r="P582" s="25"/>
      <c r="Q582" s="5"/>
      <c r="R582" s="4"/>
      <c r="S582" s="4"/>
      <c r="T582" s="5"/>
      <c r="U582" s="4"/>
      <c r="V582" s="4"/>
      <c r="W582" s="6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447"/>
    </row>
    <row r="583" spans="1:34" s="147" customFormat="1" ht="12" hidden="1" customHeight="1" x14ac:dyDescent="0.2">
      <c r="A583" s="593">
        <v>1</v>
      </c>
      <c r="B583" s="593" t="s">
        <v>120</v>
      </c>
      <c r="C583" s="462" t="s">
        <v>24</v>
      </c>
      <c r="D583" s="632" t="s">
        <v>88</v>
      </c>
      <c r="E583" s="462">
        <v>1983</v>
      </c>
      <c r="F583" s="351">
        <v>20</v>
      </c>
      <c r="G583" s="409">
        <v>221</v>
      </c>
      <c r="H583" s="410">
        <v>201</v>
      </c>
      <c r="I583" s="411">
        <v>422</v>
      </c>
      <c r="J583" s="409">
        <v>98</v>
      </c>
      <c r="K583" s="410">
        <v>112</v>
      </c>
      <c r="L583" s="411">
        <v>210</v>
      </c>
      <c r="M583" s="65"/>
      <c r="N583" s="408"/>
      <c r="O583" s="172"/>
      <c r="P583" s="25"/>
      <c r="Q583" s="5"/>
      <c r="R583" s="4"/>
      <c r="S583" s="4"/>
      <c r="T583" s="5"/>
      <c r="U583" s="4"/>
      <c r="V583" s="4"/>
      <c r="W583" s="6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447"/>
    </row>
    <row r="584" spans="1:34" s="147" customFormat="1" ht="12" hidden="1" customHeight="1" x14ac:dyDescent="0.2">
      <c r="A584" s="593">
        <v>1</v>
      </c>
      <c r="B584" s="593" t="s">
        <v>120</v>
      </c>
      <c r="C584" s="462" t="s">
        <v>24</v>
      </c>
      <c r="D584" s="632" t="s">
        <v>88</v>
      </c>
      <c r="E584" s="462">
        <v>1984</v>
      </c>
      <c r="F584" s="351">
        <v>21</v>
      </c>
      <c r="G584" s="409">
        <v>202</v>
      </c>
      <c r="H584" s="410">
        <v>251</v>
      </c>
      <c r="I584" s="411">
        <v>453</v>
      </c>
      <c r="J584" s="409">
        <v>110</v>
      </c>
      <c r="K584" s="410">
        <v>113</v>
      </c>
      <c r="L584" s="411">
        <v>223</v>
      </c>
      <c r="M584" s="65">
        <v>108</v>
      </c>
      <c r="N584" s="408">
        <v>1267</v>
      </c>
      <c r="O584" s="172"/>
      <c r="P584" s="25"/>
      <c r="Q584" s="5"/>
      <c r="R584" s="4"/>
      <c r="S584" s="4"/>
      <c r="T584" s="5"/>
      <c r="U584" s="4"/>
      <c r="V584" s="4"/>
      <c r="W584" s="6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447"/>
    </row>
    <row r="585" spans="1:34" s="147" customFormat="1" ht="12" hidden="1" customHeight="1" x14ac:dyDescent="0.2">
      <c r="A585" s="593">
        <v>1</v>
      </c>
      <c r="B585" s="593" t="s">
        <v>120</v>
      </c>
      <c r="C585" s="462" t="s">
        <v>24</v>
      </c>
      <c r="D585" s="632" t="s">
        <v>88</v>
      </c>
      <c r="E585" s="462">
        <v>1985</v>
      </c>
      <c r="F585" s="351">
        <v>22</v>
      </c>
      <c r="G585" s="409">
        <v>181</v>
      </c>
      <c r="H585" s="410">
        <v>269</v>
      </c>
      <c r="I585" s="411">
        <v>450</v>
      </c>
      <c r="J585" s="409">
        <v>129</v>
      </c>
      <c r="K585" s="410">
        <v>174</v>
      </c>
      <c r="L585" s="411">
        <v>303</v>
      </c>
      <c r="M585" s="65">
        <v>128</v>
      </c>
      <c r="N585" s="408">
        <v>1442</v>
      </c>
      <c r="O585" s="172"/>
      <c r="P585" s="25"/>
      <c r="Q585" s="5"/>
      <c r="R585" s="4"/>
      <c r="S585" s="4"/>
      <c r="T585" s="5"/>
      <c r="U585" s="4"/>
      <c r="V585" s="4"/>
      <c r="W585" s="6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447"/>
    </row>
    <row r="586" spans="1:34" s="147" customFormat="1" ht="12" hidden="1" customHeight="1" x14ac:dyDescent="0.2">
      <c r="A586" s="593">
        <v>1</v>
      </c>
      <c r="B586" s="593" t="s">
        <v>120</v>
      </c>
      <c r="C586" s="462" t="s">
        <v>24</v>
      </c>
      <c r="D586" s="632" t="s">
        <v>88</v>
      </c>
      <c r="E586" s="462">
        <v>1986</v>
      </c>
      <c r="F586" s="351">
        <v>23</v>
      </c>
      <c r="G586" s="409">
        <v>164</v>
      </c>
      <c r="H586" s="410">
        <v>288</v>
      </c>
      <c r="I586" s="411">
        <v>452</v>
      </c>
      <c r="J586" s="409">
        <v>105</v>
      </c>
      <c r="K586" s="410">
        <v>112</v>
      </c>
      <c r="L586" s="411">
        <v>217</v>
      </c>
      <c r="M586" s="65">
        <v>183</v>
      </c>
      <c r="N586" s="408">
        <v>1476</v>
      </c>
      <c r="O586" s="172"/>
      <c r="P586" s="25"/>
      <c r="Q586" s="5"/>
      <c r="R586" s="4"/>
      <c r="S586" s="4"/>
      <c r="T586" s="5"/>
      <c r="U586" s="4"/>
      <c r="V586" s="4"/>
      <c r="W586" s="6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447"/>
    </row>
    <row r="587" spans="1:34" s="147" customFormat="1" ht="12" hidden="1" customHeight="1" x14ac:dyDescent="0.2">
      <c r="A587" s="593">
        <v>1</v>
      </c>
      <c r="B587" s="593" t="s">
        <v>120</v>
      </c>
      <c r="C587" s="462" t="s">
        <v>24</v>
      </c>
      <c r="D587" s="632" t="s">
        <v>88</v>
      </c>
      <c r="E587" s="462">
        <v>1987</v>
      </c>
      <c r="F587" s="351">
        <v>24</v>
      </c>
      <c r="G587" s="409">
        <v>167</v>
      </c>
      <c r="H587" s="410">
        <v>198</v>
      </c>
      <c r="I587" s="411">
        <v>365</v>
      </c>
      <c r="J587" s="409">
        <v>93</v>
      </c>
      <c r="K587" s="410">
        <v>153</v>
      </c>
      <c r="L587" s="411">
        <v>246</v>
      </c>
      <c r="M587" s="65">
        <v>245</v>
      </c>
      <c r="N587" s="408">
        <v>1477</v>
      </c>
      <c r="O587" s="172"/>
      <c r="P587" s="25"/>
      <c r="Q587" s="5"/>
      <c r="R587" s="4"/>
      <c r="S587" s="4"/>
      <c r="T587" s="5"/>
      <c r="U587" s="4"/>
      <c r="V587" s="4"/>
      <c r="W587" s="6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447"/>
    </row>
    <row r="588" spans="1:34" s="147" customFormat="1" ht="12" hidden="1" customHeight="1" x14ac:dyDescent="0.2">
      <c r="A588" s="593">
        <v>1</v>
      </c>
      <c r="B588" s="593" t="s">
        <v>120</v>
      </c>
      <c r="C588" s="462" t="s">
        <v>24</v>
      </c>
      <c r="D588" s="613" t="s">
        <v>88</v>
      </c>
      <c r="E588" s="463">
        <v>1988</v>
      </c>
      <c r="F588" s="351">
        <v>25</v>
      </c>
      <c r="G588" s="89">
        <v>187</v>
      </c>
      <c r="H588" s="90">
        <v>268</v>
      </c>
      <c r="I588" s="91">
        <v>455</v>
      </c>
      <c r="J588" s="89">
        <v>110</v>
      </c>
      <c r="K588" s="90">
        <v>250</v>
      </c>
      <c r="L588" s="91">
        <v>360</v>
      </c>
      <c r="M588" s="68">
        <v>175</v>
      </c>
      <c r="N588" s="63">
        <v>1662</v>
      </c>
      <c r="O588" s="173"/>
      <c r="P588" s="32"/>
      <c r="Q588" s="12"/>
      <c r="R588" s="11"/>
      <c r="S588" s="11"/>
      <c r="T588" s="12"/>
      <c r="U588" s="11"/>
      <c r="V588" s="11"/>
      <c r="W588" s="13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447"/>
    </row>
    <row r="589" spans="1:34" s="147" customFormat="1" ht="12" hidden="1" customHeight="1" x14ac:dyDescent="0.2">
      <c r="A589" s="593">
        <v>1</v>
      </c>
      <c r="B589" s="593" t="s">
        <v>120</v>
      </c>
      <c r="C589" s="463" t="s">
        <v>24</v>
      </c>
      <c r="D589" s="632" t="s">
        <v>88</v>
      </c>
      <c r="E589" s="462">
        <v>1989</v>
      </c>
      <c r="F589" s="351">
        <v>26</v>
      </c>
      <c r="G589" s="409">
        <v>207</v>
      </c>
      <c r="H589" s="410">
        <v>338</v>
      </c>
      <c r="I589" s="411">
        <v>545</v>
      </c>
      <c r="J589" s="409">
        <v>117</v>
      </c>
      <c r="K589" s="410">
        <v>164</v>
      </c>
      <c r="L589" s="411">
        <v>281</v>
      </c>
      <c r="M589" s="65">
        <v>259</v>
      </c>
      <c r="N589" s="408">
        <v>1684</v>
      </c>
      <c r="O589" s="172"/>
      <c r="P589" s="25"/>
      <c r="Q589" s="5"/>
      <c r="R589" s="4"/>
      <c r="S589" s="4"/>
      <c r="T589" s="5"/>
      <c r="U589" s="4"/>
      <c r="V589" s="4"/>
      <c r="W589" s="6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447"/>
    </row>
    <row r="590" spans="1:34" s="147" customFormat="1" ht="12" hidden="1" customHeight="1" x14ac:dyDescent="0.2">
      <c r="A590" s="593">
        <v>1</v>
      </c>
      <c r="B590" s="593" t="s">
        <v>120</v>
      </c>
      <c r="C590" s="462" t="s">
        <v>24</v>
      </c>
      <c r="D590" s="632" t="s">
        <v>88</v>
      </c>
      <c r="E590" s="462">
        <v>1990</v>
      </c>
      <c r="F590" s="351">
        <v>27</v>
      </c>
      <c r="G590" s="58">
        <v>188</v>
      </c>
      <c r="H590" s="82">
        <v>300</v>
      </c>
      <c r="I590" s="83">
        <v>488</v>
      </c>
      <c r="J590" s="58">
        <v>98</v>
      </c>
      <c r="K590" s="82">
        <v>215</v>
      </c>
      <c r="L590" s="83">
        <v>313</v>
      </c>
      <c r="M590" s="63">
        <v>238</v>
      </c>
      <c r="N590" s="63">
        <v>1759</v>
      </c>
      <c r="O590" s="172"/>
      <c r="P590" s="25"/>
      <c r="Q590" s="5"/>
      <c r="R590" s="4"/>
      <c r="S590" s="4"/>
      <c r="T590" s="5"/>
      <c r="U590" s="4"/>
      <c r="V590" s="4"/>
      <c r="W590" s="6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447"/>
    </row>
    <row r="591" spans="1:34" s="147" customFormat="1" ht="12" hidden="1" customHeight="1" x14ac:dyDescent="0.2">
      <c r="A591" s="593">
        <v>1</v>
      </c>
      <c r="B591" s="593" t="s">
        <v>120</v>
      </c>
      <c r="C591" s="462" t="s">
        <v>24</v>
      </c>
      <c r="D591" s="632" t="s">
        <v>88</v>
      </c>
      <c r="E591" s="462">
        <v>1991</v>
      </c>
      <c r="F591" s="351">
        <v>28</v>
      </c>
      <c r="G591" s="58">
        <v>201</v>
      </c>
      <c r="H591" s="82">
        <v>245</v>
      </c>
      <c r="I591" s="83">
        <v>446</v>
      </c>
      <c r="J591" s="58">
        <v>118</v>
      </c>
      <c r="K591" s="82">
        <v>241</v>
      </c>
      <c r="L591" s="83">
        <v>359</v>
      </c>
      <c r="M591" s="63">
        <v>289</v>
      </c>
      <c r="N591" s="63">
        <v>1829</v>
      </c>
      <c r="O591" s="172"/>
      <c r="P591" s="25"/>
      <c r="Q591" s="5"/>
      <c r="R591" s="4"/>
      <c r="S591" s="4"/>
      <c r="T591" s="5"/>
      <c r="U591" s="4"/>
      <c r="V591" s="4"/>
      <c r="W591" s="6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447"/>
    </row>
    <row r="592" spans="1:34" s="147" customFormat="1" ht="12" hidden="1" customHeight="1" x14ac:dyDescent="0.2">
      <c r="A592" s="593">
        <v>1</v>
      </c>
      <c r="B592" s="593" t="s">
        <v>120</v>
      </c>
      <c r="C592" s="462" t="s">
        <v>24</v>
      </c>
      <c r="D592" s="632" t="s">
        <v>88</v>
      </c>
      <c r="E592" s="462">
        <v>1992</v>
      </c>
      <c r="F592" s="351">
        <v>29</v>
      </c>
      <c r="G592" s="58">
        <v>220</v>
      </c>
      <c r="H592" s="82">
        <v>274</v>
      </c>
      <c r="I592" s="83">
        <v>494</v>
      </c>
      <c r="J592" s="58">
        <v>156</v>
      </c>
      <c r="K592" s="82">
        <v>262</v>
      </c>
      <c r="L592" s="83">
        <v>418</v>
      </c>
      <c r="M592" s="63">
        <v>260</v>
      </c>
      <c r="N592" s="63">
        <v>1987</v>
      </c>
      <c r="O592" s="172"/>
      <c r="P592" s="25"/>
      <c r="Q592" s="5"/>
      <c r="R592" s="4"/>
      <c r="S592" s="4"/>
      <c r="T592" s="5"/>
      <c r="U592" s="4"/>
      <c r="V592" s="4"/>
      <c r="W592" s="6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447"/>
    </row>
    <row r="593" spans="1:34" s="147" customFormat="1" ht="12" hidden="1" customHeight="1" x14ac:dyDescent="0.2">
      <c r="A593" s="593">
        <v>1</v>
      </c>
      <c r="B593" s="593" t="s">
        <v>120</v>
      </c>
      <c r="C593" s="462" t="s">
        <v>24</v>
      </c>
      <c r="D593" s="632" t="s">
        <v>88</v>
      </c>
      <c r="E593" s="462">
        <v>1993</v>
      </c>
      <c r="F593" s="351">
        <v>30</v>
      </c>
      <c r="G593" s="58">
        <v>262</v>
      </c>
      <c r="H593" s="82">
        <v>285</v>
      </c>
      <c r="I593" s="83">
        <v>547</v>
      </c>
      <c r="J593" s="58">
        <v>132</v>
      </c>
      <c r="K593" s="82">
        <v>174</v>
      </c>
      <c r="L593" s="83">
        <v>306</v>
      </c>
      <c r="M593" s="63">
        <v>228</v>
      </c>
      <c r="N593" s="63">
        <v>2065</v>
      </c>
      <c r="O593" s="172"/>
      <c r="P593" s="25"/>
      <c r="Q593" s="5"/>
      <c r="R593" s="4"/>
      <c r="S593" s="4"/>
      <c r="T593" s="5"/>
      <c r="U593" s="4"/>
      <c r="V593" s="4"/>
      <c r="W593" s="6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447"/>
    </row>
    <row r="594" spans="1:34" s="147" customFormat="1" ht="12" hidden="1" customHeight="1" x14ac:dyDescent="0.2">
      <c r="A594" s="593">
        <v>1</v>
      </c>
      <c r="B594" s="593" t="s">
        <v>120</v>
      </c>
      <c r="C594" s="462" t="s">
        <v>24</v>
      </c>
      <c r="D594" s="632" t="s">
        <v>88</v>
      </c>
      <c r="E594" s="462">
        <v>1994</v>
      </c>
      <c r="F594" s="351">
        <v>31</v>
      </c>
      <c r="G594" s="58">
        <v>280</v>
      </c>
      <c r="H594" s="82">
        <v>302</v>
      </c>
      <c r="I594" s="83">
        <v>582</v>
      </c>
      <c r="J594" s="58">
        <v>200</v>
      </c>
      <c r="K594" s="82">
        <v>219</v>
      </c>
      <c r="L594" s="83">
        <v>419</v>
      </c>
      <c r="M594" s="63">
        <v>261</v>
      </c>
      <c r="N594" s="63">
        <v>2135</v>
      </c>
      <c r="O594" s="172" t="s">
        <v>5</v>
      </c>
      <c r="P594" s="25"/>
      <c r="Q594" s="5"/>
      <c r="R594" s="4"/>
      <c r="S594" s="4"/>
      <c r="T594" s="5"/>
      <c r="U594" s="4"/>
      <c r="V594" s="4"/>
      <c r="W594" s="6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447"/>
    </row>
    <row r="595" spans="1:34" s="147" customFormat="1" ht="12" hidden="1" customHeight="1" x14ac:dyDescent="0.2">
      <c r="A595" s="593">
        <v>1</v>
      </c>
      <c r="B595" s="593" t="s">
        <v>120</v>
      </c>
      <c r="C595" s="462" t="s">
        <v>24</v>
      </c>
      <c r="D595" s="632" t="s">
        <v>88</v>
      </c>
      <c r="E595" s="462">
        <v>1995</v>
      </c>
      <c r="F595" s="351">
        <v>32</v>
      </c>
      <c r="G595" s="58">
        <v>165</v>
      </c>
      <c r="H595" s="82">
        <v>157</v>
      </c>
      <c r="I595" s="83">
        <v>322</v>
      </c>
      <c r="J595" s="58">
        <v>113</v>
      </c>
      <c r="K595" s="82">
        <v>227</v>
      </c>
      <c r="L595" s="83">
        <v>340</v>
      </c>
      <c r="M595" s="63">
        <v>232</v>
      </c>
      <c r="N595" s="63">
        <v>2243</v>
      </c>
      <c r="O595" s="172"/>
      <c r="P595" s="25"/>
      <c r="Q595" s="5"/>
      <c r="R595" s="4"/>
      <c r="S595" s="4"/>
      <c r="T595" s="5"/>
      <c r="U595" s="4"/>
      <c r="V595" s="4"/>
      <c r="W595" s="6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447"/>
    </row>
    <row r="596" spans="1:34" s="147" customFormat="1" ht="12" hidden="1" customHeight="1" x14ac:dyDescent="0.2">
      <c r="A596" s="593">
        <v>1</v>
      </c>
      <c r="B596" s="593" t="s">
        <v>120</v>
      </c>
      <c r="C596" s="462" t="s">
        <v>24</v>
      </c>
      <c r="D596" s="632" t="s">
        <v>88</v>
      </c>
      <c r="E596" s="462">
        <v>1996</v>
      </c>
      <c r="F596" s="351">
        <v>33</v>
      </c>
      <c r="G596" s="58">
        <v>150</v>
      </c>
      <c r="H596" s="82">
        <v>106</v>
      </c>
      <c r="I596" s="83">
        <v>256</v>
      </c>
      <c r="J596" s="58">
        <v>148</v>
      </c>
      <c r="K596" s="82">
        <v>130</v>
      </c>
      <c r="L596" s="83">
        <v>278</v>
      </c>
      <c r="M596" s="63">
        <v>364</v>
      </c>
      <c r="N596" s="63">
        <v>2157</v>
      </c>
      <c r="O596" s="172"/>
      <c r="P596" s="25"/>
      <c r="Q596" s="5"/>
      <c r="R596" s="4"/>
      <c r="S596" s="4"/>
      <c r="T596" s="5"/>
      <c r="U596" s="4"/>
      <c r="V596" s="4"/>
      <c r="W596" s="6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447"/>
    </row>
    <row r="597" spans="1:34" s="147" customFormat="1" ht="12" hidden="1" customHeight="1" x14ac:dyDescent="0.2">
      <c r="A597" s="593">
        <v>1</v>
      </c>
      <c r="B597" s="593" t="s">
        <v>120</v>
      </c>
      <c r="C597" s="462" t="s">
        <v>24</v>
      </c>
      <c r="D597" s="632" t="s">
        <v>88</v>
      </c>
      <c r="E597" s="462">
        <v>1997</v>
      </c>
      <c r="F597" s="351">
        <v>34</v>
      </c>
      <c r="G597" s="58">
        <v>219</v>
      </c>
      <c r="H597" s="82">
        <v>120</v>
      </c>
      <c r="I597" s="83">
        <v>339</v>
      </c>
      <c r="J597" s="58">
        <v>115</v>
      </c>
      <c r="K597" s="82">
        <v>74</v>
      </c>
      <c r="L597" s="83">
        <v>189</v>
      </c>
      <c r="M597" s="63">
        <v>362</v>
      </c>
      <c r="N597" s="63">
        <v>1981</v>
      </c>
      <c r="O597" s="172" t="s">
        <v>5</v>
      </c>
      <c r="P597" s="25"/>
      <c r="Q597" s="5"/>
      <c r="R597" s="4"/>
      <c r="S597" s="4"/>
      <c r="T597" s="5"/>
      <c r="U597" s="4"/>
      <c r="V597" s="4"/>
      <c r="W597" s="6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447"/>
    </row>
    <row r="598" spans="1:34" s="147" customFormat="1" ht="12" hidden="1" customHeight="1" x14ac:dyDescent="0.2">
      <c r="A598" s="593">
        <v>1</v>
      </c>
      <c r="B598" s="593" t="s">
        <v>120</v>
      </c>
      <c r="C598" s="462" t="s">
        <v>24</v>
      </c>
      <c r="D598" s="632" t="s">
        <v>88</v>
      </c>
      <c r="E598" s="462">
        <v>1998</v>
      </c>
      <c r="F598" s="351">
        <v>35</v>
      </c>
      <c r="G598" s="58">
        <v>132</v>
      </c>
      <c r="H598" s="82">
        <v>106</v>
      </c>
      <c r="I598" s="83">
        <v>238</v>
      </c>
      <c r="J598" s="58">
        <v>97</v>
      </c>
      <c r="K598" s="82">
        <v>42</v>
      </c>
      <c r="L598" s="83">
        <v>139</v>
      </c>
      <c r="M598" s="64">
        <v>274</v>
      </c>
      <c r="N598" s="63">
        <v>1846</v>
      </c>
      <c r="O598" s="172"/>
      <c r="P598" s="25"/>
      <c r="Q598" s="5"/>
      <c r="R598" s="4"/>
      <c r="S598" s="4"/>
      <c r="T598" s="5"/>
      <c r="U598" s="4"/>
      <c r="V598" s="4"/>
      <c r="W598" s="6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447"/>
    </row>
    <row r="599" spans="1:34" s="147" customFormat="1" ht="12" hidden="1" customHeight="1" x14ac:dyDescent="0.2">
      <c r="A599" s="593">
        <v>1</v>
      </c>
      <c r="B599" s="593" t="s">
        <v>120</v>
      </c>
      <c r="C599" s="462" t="s">
        <v>24</v>
      </c>
      <c r="D599" s="632" t="s">
        <v>88</v>
      </c>
      <c r="E599" s="462">
        <v>1999</v>
      </c>
      <c r="F599" s="351">
        <v>36</v>
      </c>
      <c r="G599" s="58">
        <v>185</v>
      </c>
      <c r="H599" s="82">
        <v>109</v>
      </c>
      <c r="I599" s="83">
        <v>294</v>
      </c>
      <c r="J599" s="58">
        <v>162</v>
      </c>
      <c r="K599" s="82">
        <v>69</v>
      </c>
      <c r="L599" s="83">
        <v>231</v>
      </c>
      <c r="M599" s="64">
        <v>209</v>
      </c>
      <c r="N599" s="63">
        <v>1865</v>
      </c>
      <c r="O599" s="172" t="s">
        <v>5</v>
      </c>
      <c r="P599" s="25"/>
      <c r="Q599" s="5"/>
      <c r="R599" s="4"/>
      <c r="S599" s="4"/>
      <c r="T599" s="5"/>
      <c r="U599" s="4"/>
      <c r="V599" s="4"/>
      <c r="W599" s="6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447"/>
    </row>
    <row r="600" spans="1:34" s="147" customFormat="1" ht="12" hidden="1" customHeight="1" x14ac:dyDescent="0.2">
      <c r="A600" s="593">
        <v>1</v>
      </c>
      <c r="B600" s="593" t="s">
        <v>120</v>
      </c>
      <c r="C600" s="462" t="s">
        <v>24</v>
      </c>
      <c r="D600" s="632" t="s">
        <v>88</v>
      </c>
      <c r="E600" s="462">
        <v>2000</v>
      </c>
      <c r="F600" s="351">
        <v>37</v>
      </c>
      <c r="G600" s="58">
        <v>159</v>
      </c>
      <c r="H600" s="82">
        <v>93</v>
      </c>
      <c r="I600" s="83">
        <v>252</v>
      </c>
      <c r="J600" s="58">
        <v>104</v>
      </c>
      <c r="K600" s="82">
        <v>51</v>
      </c>
      <c r="L600" s="83">
        <v>155</v>
      </c>
      <c r="M600" s="64">
        <v>239</v>
      </c>
      <c r="N600" s="63">
        <v>1781</v>
      </c>
      <c r="O600" s="172"/>
      <c r="P600" s="25"/>
      <c r="Q600" s="5"/>
      <c r="R600" s="4"/>
      <c r="S600" s="4"/>
      <c r="T600" s="5"/>
      <c r="U600" s="4"/>
      <c r="V600" s="4"/>
      <c r="W600" s="6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447"/>
    </row>
    <row r="601" spans="1:34" s="147" customFormat="1" ht="12" hidden="1" customHeight="1" x14ac:dyDescent="0.2">
      <c r="A601" s="593">
        <v>1</v>
      </c>
      <c r="B601" s="593" t="s">
        <v>120</v>
      </c>
      <c r="C601" s="462" t="s">
        <v>24</v>
      </c>
      <c r="D601" s="632" t="s">
        <v>88</v>
      </c>
      <c r="E601" s="462">
        <v>2001</v>
      </c>
      <c r="F601" s="351">
        <v>38</v>
      </c>
      <c r="G601" s="58">
        <v>128</v>
      </c>
      <c r="H601" s="82">
        <v>64</v>
      </c>
      <c r="I601" s="83">
        <v>192</v>
      </c>
      <c r="J601" s="58">
        <v>100</v>
      </c>
      <c r="K601" s="82">
        <v>46</v>
      </c>
      <c r="L601" s="83">
        <v>146</v>
      </c>
      <c r="M601" s="64">
        <v>305</v>
      </c>
      <c r="N601" s="63">
        <v>1622</v>
      </c>
      <c r="O601" s="172"/>
      <c r="P601" s="25"/>
      <c r="Q601" s="5"/>
      <c r="R601" s="4"/>
      <c r="S601" s="4"/>
      <c r="T601" s="5"/>
      <c r="U601" s="4"/>
      <c r="V601" s="4"/>
      <c r="W601" s="6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447"/>
    </row>
    <row r="602" spans="1:34" s="147" customFormat="1" ht="12" hidden="1" customHeight="1" x14ac:dyDescent="0.2">
      <c r="A602" s="593">
        <v>1</v>
      </c>
      <c r="B602" s="593" t="s">
        <v>120</v>
      </c>
      <c r="C602" s="462" t="s">
        <v>24</v>
      </c>
      <c r="D602" s="632" t="s">
        <v>88</v>
      </c>
      <c r="E602" s="462">
        <v>2002</v>
      </c>
      <c r="F602" s="351">
        <v>39</v>
      </c>
      <c r="G602" s="58">
        <v>112</v>
      </c>
      <c r="H602" s="82">
        <v>64</v>
      </c>
      <c r="I602" s="83">
        <v>176</v>
      </c>
      <c r="J602" s="58">
        <v>80</v>
      </c>
      <c r="K602" s="82">
        <v>35</v>
      </c>
      <c r="L602" s="83">
        <v>115</v>
      </c>
      <c r="M602" s="64">
        <v>169</v>
      </c>
      <c r="N602" s="63">
        <v>1567</v>
      </c>
      <c r="O602" s="173" t="s">
        <v>5</v>
      </c>
      <c r="P602" s="25"/>
      <c r="Q602" s="5"/>
      <c r="R602" s="4"/>
      <c r="S602" s="4"/>
      <c r="T602" s="5"/>
      <c r="U602" s="4"/>
      <c r="V602" s="4"/>
      <c r="W602" s="6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447"/>
    </row>
    <row r="603" spans="1:34" s="147" customFormat="1" ht="12" hidden="1" customHeight="1" x14ac:dyDescent="0.2">
      <c r="A603" s="593">
        <v>1</v>
      </c>
      <c r="B603" s="593" t="s">
        <v>120</v>
      </c>
      <c r="C603" s="462" t="s">
        <v>24</v>
      </c>
      <c r="D603" s="632" t="s">
        <v>88</v>
      </c>
      <c r="E603" s="462">
        <v>2003</v>
      </c>
      <c r="F603" s="351">
        <v>40</v>
      </c>
      <c r="G603" s="58">
        <v>112</v>
      </c>
      <c r="H603" s="82">
        <v>71</v>
      </c>
      <c r="I603" s="83">
        <v>183</v>
      </c>
      <c r="J603" s="58">
        <v>99</v>
      </c>
      <c r="K603" s="82">
        <v>35</v>
      </c>
      <c r="L603" s="83">
        <v>134</v>
      </c>
      <c r="M603" s="64">
        <v>207</v>
      </c>
      <c r="N603" s="63">
        <v>1494</v>
      </c>
      <c r="O603" s="172"/>
      <c r="P603" s="25"/>
      <c r="Q603" s="5"/>
      <c r="R603" s="4"/>
      <c r="S603" s="4"/>
      <c r="T603" s="5"/>
      <c r="U603" s="4"/>
      <c r="V603" s="4"/>
      <c r="W603" s="6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447"/>
    </row>
    <row r="604" spans="1:34" s="147" customFormat="1" ht="12" hidden="1" customHeight="1" x14ac:dyDescent="0.2">
      <c r="A604" s="593">
        <v>1</v>
      </c>
      <c r="B604" s="593"/>
      <c r="C604" s="462" t="s">
        <v>24</v>
      </c>
      <c r="D604" s="632" t="s">
        <v>88</v>
      </c>
      <c r="E604" s="462">
        <v>2004</v>
      </c>
      <c r="F604" s="351">
        <v>41</v>
      </c>
      <c r="G604" s="58">
        <v>108</v>
      </c>
      <c r="H604" s="82">
        <v>57</v>
      </c>
      <c r="I604" s="83">
        <v>165</v>
      </c>
      <c r="J604" s="58">
        <v>77</v>
      </c>
      <c r="K604" s="82">
        <v>19</v>
      </c>
      <c r="L604" s="83">
        <v>96</v>
      </c>
      <c r="M604" s="63">
        <v>186</v>
      </c>
      <c r="N604" s="63">
        <v>1404</v>
      </c>
      <c r="O604" s="172"/>
      <c r="P604" s="25"/>
      <c r="Q604" s="5"/>
      <c r="R604" s="4"/>
      <c r="S604" s="4"/>
      <c r="T604" s="5"/>
      <c r="U604" s="4"/>
      <c r="V604" s="4"/>
      <c r="W604" s="6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447"/>
    </row>
    <row r="605" spans="1:34" s="147" customFormat="1" ht="12" hidden="1" customHeight="1" thickBot="1" x14ac:dyDescent="0.25">
      <c r="A605" s="593">
        <v>1</v>
      </c>
      <c r="B605" s="593"/>
      <c r="C605" s="462" t="s">
        <v>24</v>
      </c>
      <c r="D605" s="632" t="s">
        <v>334</v>
      </c>
      <c r="E605" s="461">
        <v>2006</v>
      </c>
      <c r="F605" s="353">
        <v>42</v>
      </c>
      <c r="G605" s="58">
        <v>84</v>
      </c>
      <c r="H605" s="82">
        <v>51</v>
      </c>
      <c r="I605" s="83">
        <v>135</v>
      </c>
      <c r="J605" s="58">
        <v>64</v>
      </c>
      <c r="K605" s="82">
        <v>28</v>
      </c>
      <c r="L605" s="83">
        <v>92</v>
      </c>
      <c r="M605" s="63">
        <v>128</v>
      </c>
      <c r="N605" s="63">
        <v>1269</v>
      </c>
      <c r="O605" s="172"/>
      <c r="P605" s="25"/>
      <c r="Q605" s="4"/>
      <c r="R605" s="4"/>
      <c r="S605" s="4"/>
      <c r="T605" s="4"/>
      <c r="U605" s="4"/>
      <c r="V605" s="4"/>
      <c r="W605" s="4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447"/>
    </row>
    <row r="606" spans="1:34" s="147" customFormat="1" ht="12" hidden="1" customHeight="1" x14ac:dyDescent="0.2">
      <c r="A606" s="593">
        <v>1</v>
      </c>
      <c r="B606" s="593"/>
      <c r="C606" s="462" t="s">
        <v>24</v>
      </c>
      <c r="D606" s="632" t="s">
        <v>334</v>
      </c>
      <c r="E606" s="461">
        <v>2007</v>
      </c>
      <c r="F606" s="351">
        <v>0</v>
      </c>
      <c r="G606" s="58">
        <v>22</v>
      </c>
      <c r="H606" s="82">
        <v>44</v>
      </c>
      <c r="I606" s="83">
        <v>66</v>
      </c>
      <c r="J606" s="58">
        <v>36</v>
      </c>
      <c r="K606" s="82">
        <v>17</v>
      </c>
      <c r="L606" s="83">
        <v>53</v>
      </c>
      <c r="M606" s="63">
        <v>42</v>
      </c>
      <c r="N606" s="63">
        <v>1280</v>
      </c>
      <c r="O606" s="172"/>
      <c r="P606" s="25"/>
      <c r="Q606" s="5"/>
      <c r="R606" s="4"/>
      <c r="S606" s="4"/>
      <c r="T606" s="5"/>
      <c r="U606" s="4"/>
      <c r="V606" s="4"/>
      <c r="W606" s="6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447"/>
    </row>
    <row r="607" spans="1:34" s="147" customFormat="1" ht="12" hidden="1" customHeight="1" x14ac:dyDescent="0.2">
      <c r="A607" s="593">
        <v>1</v>
      </c>
      <c r="B607" s="593"/>
      <c r="C607" s="462" t="s">
        <v>24</v>
      </c>
      <c r="D607" s="632" t="s">
        <v>334</v>
      </c>
      <c r="E607" s="461">
        <v>2008</v>
      </c>
      <c r="F607" s="351">
        <v>1</v>
      </c>
      <c r="G607" s="58">
        <v>33</v>
      </c>
      <c r="H607" s="82">
        <v>22</v>
      </c>
      <c r="I607" s="83">
        <v>55</v>
      </c>
      <c r="J607" s="58">
        <v>78</v>
      </c>
      <c r="K607" s="82">
        <v>39</v>
      </c>
      <c r="L607" s="83">
        <v>117</v>
      </c>
      <c r="M607" s="63">
        <v>36</v>
      </c>
      <c r="N607" s="63">
        <v>1361</v>
      </c>
      <c r="O607" s="172"/>
      <c r="P607" s="25"/>
      <c r="Q607" s="5"/>
      <c r="R607" s="4"/>
      <c r="S607" s="4"/>
      <c r="T607" s="5"/>
      <c r="U607" s="4"/>
      <c r="V607" s="4"/>
      <c r="W607" s="6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447"/>
    </row>
    <row r="608" spans="1:34" s="147" customFormat="1" ht="12" hidden="1" customHeight="1" thickBot="1" x14ac:dyDescent="0.25">
      <c r="A608" s="593">
        <v>1</v>
      </c>
      <c r="B608" s="593"/>
      <c r="C608" s="609"/>
      <c r="D608" s="473"/>
      <c r="E608" s="461">
        <v>2009</v>
      </c>
      <c r="F608" s="353">
        <v>2</v>
      </c>
      <c r="G608" s="58">
        <v>25</v>
      </c>
      <c r="H608" s="82">
        <v>15</v>
      </c>
      <c r="I608" s="83">
        <v>40</v>
      </c>
      <c r="J608" s="58">
        <v>26</v>
      </c>
      <c r="K608" s="77">
        <v>13</v>
      </c>
      <c r="L608" s="344">
        <f>J608+K608</f>
        <v>39</v>
      </c>
      <c r="M608" s="63">
        <v>45</v>
      </c>
      <c r="N608" s="63">
        <v>1355</v>
      </c>
      <c r="O608" s="172"/>
      <c r="P608" s="25"/>
      <c r="Q608" s="5"/>
      <c r="R608" s="4"/>
      <c r="S608" s="4"/>
      <c r="T608" s="5"/>
      <c r="U608" s="4"/>
      <c r="V608" s="4"/>
      <c r="W608" s="6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447"/>
    </row>
    <row r="609" spans="1:34" s="147" customFormat="1" ht="12" customHeight="1" x14ac:dyDescent="0.2">
      <c r="A609" s="593">
        <v>1</v>
      </c>
      <c r="B609" s="593"/>
      <c r="C609" s="462" t="s">
        <v>24</v>
      </c>
      <c r="D609" s="632" t="s">
        <v>334</v>
      </c>
      <c r="E609" s="462">
        <v>2010</v>
      </c>
      <c r="F609" s="351">
        <v>0</v>
      </c>
      <c r="G609" s="58">
        <v>35</v>
      </c>
      <c r="H609" s="82">
        <v>23</v>
      </c>
      <c r="I609" s="411">
        <f>SUM(H609,G609)</f>
        <v>58</v>
      </c>
      <c r="J609" s="58">
        <v>29</v>
      </c>
      <c r="K609" s="82">
        <v>9</v>
      </c>
      <c r="L609" s="344">
        <f>J609+K609</f>
        <v>38</v>
      </c>
      <c r="M609" s="63">
        <v>48</v>
      </c>
      <c r="N609" s="63">
        <v>1345</v>
      </c>
      <c r="O609" s="172"/>
      <c r="P609" s="25"/>
      <c r="Q609" s="5"/>
      <c r="R609" s="4"/>
      <c r="S609" s="4"/>
      <c r="T609" s="5"/>
      <c r="U609" s="4"/>
      <c r="V609" s="4"/>
      <c r="W609" s="6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438"/>
    </row>
    <row r="610" spans="1:34" s="446" customFormat="1" ht="12" customHeight="1" x14ac:dyDescent="0.2">
      <c r="A610" s="593"/>
      <c r="B610" s="593"/>
      <c r="C610" s="462"/>
      <c r="D610" s="638" t="s">
        <v>335</v>
      </c>
      <c r="E610" s="462">
        <v>2011</v>
      </c>
      <c r="F610" s="351"/>
      <c r="G610" s="58">
        <v>21</v>
      </c>
      <c r="H610" s="82">
        <v>28</v>
      </c>
      <c r="I610" s="411">
        <f>SUM(H610,G610)</f>
        <v>49</v>
      </c>
      <c r="J610" s="58">
        <v>19</v>
      </c>
      <c r="K610" s="82">
        <v>7</v>
      </c>
      <c r="L610" s="344">
        <f>J610+K610</f>
        <v>26</v>
      </c>
      <c r="M610" s="63">
        <v>72</v>
      </c>
      <c r="N610" s="63">
        <v>1299</v>
      </c>
      <c r="O610" s="531"/>
      <c r="P610" s="266"/>
      <c r="Q610" s="267"/>
      <c r="R610" s="268"/>
      <c r="S610" s="268"/>
      <c r="T610" s="267"/>
      <c r="U610" s="268"/>
      <c r="V610" s="268"/>
      <c r="W610" s="271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438">
        <f>N609+L610-M610</f>
        <v>1299</v>
      </c>
    </row>
    <row r="611" spans="1:34" s="446" customFormat="1" ht="12" customHeight="1" x14ac:dyDescent="0.2">
      <c r="A611" s="593"/>
      <c r="B611" s="593"/>
      <c r="C611" s="462"/>
      <c r="D611" s="632"/>
      <c r="E611" s="462" t="s">
        <v>381</v>
      </c>
      <c r="F611" s="351"/>
      <c r="G611" s="342">
        <v>22</v>
      </c>
      <c r="H611" s="343">
        <v>33</v>
      </c>
      <c r="I611" s="344">
        <v>55</v>
      </c>
      <c r="J611" s="345">
        <v>27</v>
      </c>
      <c r="K611" s="343">
        <v>19</v>
      </c>
      <c r="L611" s="344">
        <f>J611+K611</f>
        <v>46</v>
      </c>
      <c r="M611" s="346">
        <v>56</v>
      </c>
      <c r="N611" s="346">
        <v>1289</v>
      </c>
      <c r="O611" s="531"/>
      <c r="P611" s="266"/>
      <c r="Q611" s="267"/>
      <c r="R611" s="268"/>
      <c r="S611" s="268"/>
      <c r="T611" s="267"/>
      <c r="U611" s="268"/>
      <c r="V611" s="268"/>
      <c r="W611" s="271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438">
        <f>N610+L611-M611</f>
        <v>1289</v>
      </c>
    </row>
    <row r="612" spans="1:34" s="446" customFormat="1" ht="12" customHeight="1" x14ac:dyDescent="0.2">
      <c r="A612" s="593"/>
      <c r="B612" s="593"/>
      <c r="C612" s="462"/>
      <c r="D612" s="632"/>
      <c r="E612" s="462">
        <v>2013</v>
      </c>
      <c r="F612" s="351"/>
      <c r="G612" s="343">
        <v>19</v>
      </c>
      <c r="H612" s="343">
        <v>18</v>
      </c>
      <c r="I612" s="344">
        <v>37</v>
      </c>
      <c r="J612" s="345">
        <v>8</v>
      </c>
      <c r="K612" s="343">
        <v>10</v>
      </c>
      <c r="L612" s="344">
        <f>J612+K612</f>
        <v>18</v>
      </c>
      <c r="M612" s="346">
        <v>71</v>
      </c>
      <c r="N612" s="346">
        <v>1236</v>
      </c>
      <c r="O612" s="531"/>
      <c r="P612" s="266"/>
      <c r="Q612" s="267"/>
      <c r="R612" s="268"/>
      <c r="S612" s="268"/>
      <c r="T612" s="267"/>
      <c r="U612" s="268"/>
      <c r="V612" s="268"/>
      <c r="W612" s="271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438"/>
    </row>
    <row r="613" spans="1:34" s="446" customFormat="1" ht="12" customHeight="1" x14ac:dyDescent="0.2">
      <c r="A613" s="593"/>
      <c r="B613" s="593"/>
      <c r="C613" s="462"/>
      <c r="D613" s="632"/>
      <c r="E613" s="463">
        <v>2014</v>
      </c>
      <c r="F613" s="351"/>
      <c r="G613" s="343">
        <v>18</v>
      </c>
      <c r="H613" s="343">
        <v>18</v>
      </c>
      <c r="I613" s="344">
        <v>36</v>
      </c>
      <c r="J613" s="345">
        <v>16</v>
      </c>
      <c r="K613" s="343">
        <v>10</v>
      </c>
      <c r="L613" s="344">
        <v>26</v>
      </c>
      <c r="M613" s="346">
        <v>46</v>
      </c>
      <c r="N613" s="346">
        <v>1216</v>
      </c>
      <c r="O613" s="531"/>
      <c r="P613" s="266"/>
      <c r="Q613" s="267"/>
      <c r="R613" s="268"/>
      <c r="S613" s="268"/>
      <c r="T613" s="267"/>
      <c r="U613" s="268"/>
      <c r="V613" s="268"/>
      <c r="W613" s="271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438"/>
    </row>
    <row r="614" spans="1:34" s="147" customFormat="1" ht="6.75" customHeight="1" thickBot="1" x14ac:dyDescent="0.25">
      <c r="A614" s="593"/>
      <c r="B614" s="595"/>
      <c r="C614" s="462"/>
      <c r="D614" s="632"/>
      <c r="E614" s="462"/>
      <c r="F614" s="351">
        <v>1</v>
      </c>
      <c r="G614" s="58"/>
      <c r="H614" s="82"/>
      <c r="I614" s="83"/>
      <c r="J614" s="58"/>
      <c r="K614" s="82"/>
      <c r="L614" s="83"/>
      <c r="M614" s="63"/>
      <c r="N614" s="63"/>
      <c r="O614" s="172"/>
      <c r="P614" s="25"/>
      <c r="Q614" s="5"/>
      <c r="R614" s="4"/>
      <c r="S614" s="4"/>
      <c r="T614" s="5"/>
      <c r="U614" s="4"/>
      <c r="V614" s="4"/>
      <c r="W614" s="6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447"/>
    </row>
    <row r="615" spans="1:34" s="147" customFormat="1" ht="12" hidden="1" customHeight="1" x14ac:dyDescent="0.2">
      <c r="A615" s="593">
        <v>1</v>
      </c>
      <c r="B615" s="593"/>
      <c r="C615" s="462"/>
      <c r="D615" s="632" t="s">
        <v>212</v>
      </c>
      <c r="E615" s="462">
        <v>2008</v>
      </c>
      <c r="F615" s="351">
        <v>2</v>
      </c>
      <c r="G615" s="58">
        <v>7</v>
      </c>
      <c r="H615" s="82">
        <v>0</v>
      </c>
      <c r="I615" s="83">
        <v>7</v>
      </c>
      <c r="J615" s="58">
        <v>0</v>
      </c>
      <c r="K615" s="82">
        <v>0</v>
      </c>
      <c r="L615" s="83">
        <v>0</v>
      </c>
      <c r="M615" s="63">
        <v>0</v>
      </c>
      <c r="N615" s="63">
        <v>0</v>
      </c>
      <c r="O615" s="172" t="s">
        <v>5</v>
      </c>
      <c r="P615" s="25"/>
      <c r="Q615" s="5"/>
      <c r="R615" s="4"/>
      <c r="S615" s="4"/>
      <c r="T615" s="5"/>
      <c r="U615" s="4"/>
      <c r="V615" s="4"/>
      <c r="W615" s="6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447"/>
    </row>
    <row r="616" spans="1:34" s="147" customFormat="1" ht="12" hidden="1" customHeight="1" x14ac:dyDescent="0.2">
      <c r="A616" s="593">
        <v>1</v>
      </c>
      <c r="B616" s="593"/>
      <c r="C616" s="609"/>
      <c r="D616" s="473"/>
      <c r="E616" s="462">
        <v>2009</v>
      </c>
      <c r="F616" s="351">
        <v>3</v>
      </c>
      <c r="G616" s="58">
        <v>7</v>
      </c>
      <c r="H616" s="82">
        <v>0</v>
      </c>
      <c r="I616" s="83">
        <v>7</v>
      </c>
      <c r="J616" s="58">
        <v>0</v>
      </c>
      <c r="K616" s="77">
        <v>0</v>
      </c>
      <c r="L616" s="344">
        <f>J616+K616</f>
        <v>0</v>
      </c>
      <c r="M616" s="63">
        <v>0</v>
      </c>
      <c r="N616" s="63">
        <v>0</v>
      </c>
      <c r="O616" s="172" t="s">
        <v>5</v>
      </c>
      <c r="P616" s="25"/>
      <c r="Q616" s="5"/>
      <c r="R616" s="4"/>
      <c r="S616" s="4"/>
      <c r="T616" s="5"/>
      <c r="U616" s="4"/>
      <c r="V616" s="4"/>
      <c r="W616" s="6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447"/>
    </row>
    <row r="617" spans="1:34" s="147" customFormat="1" ht="12" customHeight="1" x14ac:dyDescent="0.2">
      <c r="A617" s="593">
        <v>1</v>
      </c>
      <c r="B617" s="593"/>
      <c r="C617" s="462" t="s">
        <v>196</v>
      </c>
      <c r="D617" s="632" t="s">
        <v>212</v>
      </c>
      <c r="E617" s="462">
        <v>2010</v>
      </c>
      <c r="F617" s="351">
        <v>3</v>
      </c>
      <c r="G617" s="58">
        <v>11</v>
      </c>
      <c r="H617" s="82">
        <v>0</v>
      </c>
      <c r="I617" s="411">
        <f>SUM(H617,G617)</f>
        <v>11</v>
      </c>
      <c r="J617" s="58">
        <v>0</v>
      </c>
      <c r="K617" s="77">
        <v>0</v>
      </c>
      <c r="L617" s="344">
        <f>J617+K617</f>
        <v>0</v>
      </c>
      <c r="M617" s="63">
        <v>0</v>
      </c>
      <c r="N617" s="63">
        <v>25</v>
      </c>
      <c r="O617" s="172" t="s">
        <v>5</v>
      </c>
      <c r="P617" s="25"/>
      <c r="Q617" s="5"/>
      <c r="R617" s="4"/>
      <c r="S617" s="4"/>
      <c r="T617" s="5"/>
      <c r="U617" s="4"/>
      <c r="V617" s="4"/>
      <c r="W617" s="6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447"/>
    </row>
    <row r="618" spans="1:34" s="446" customFormat="1" ht="12" customHeight="1" x14ac:dyDescent="0.2">
      <c r="A618" s="593"/>
      <c r="B618" s="593"/>
      <c r="C618" s="462"/>
      <c r="D618" s="632"/>
      <c r="E618" s="462">
        <v>2011</v>
      </c>
      <c r="F618" s="351"/>
      <c r="G618" s="58">
        <v>10</v>
      </c>
      <c r="H618" s="82">
        <v>1</v>
      </c>
      <c r="I618" s="411">
        <f>SUM(H618,G618)</f>
        <v>11</v>
      </c>
      <c r="J618" s="58">
        <v>10</v>
      </c>
      <c r="K618" s="77">
        <v>1</v>
      </c>
      <c r="L618" s="344">
        <f>J618+K618</f>
        <v>11</v>
      </c>
      <c r="M618" s="63">
        <v>0</v>
      </c>
      <c r="N618" s="63">
        <v>19</v>
      </c>
      <c r="O618" s="172" t="s">
        <v>5</v>
      </c>
      <c r="P618" s="266"/>
      <c r="Q618" s="267"/>
      <c r="R618" s="268"/>
      <c r="S618" s="268"/>
      <c r="T618" s="267"/>
      <c r="U618" s="268"/>
      <c r="V618" s="268"/>
      <c r="W618" s="271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438">
        <v>19</v>
      </c>
    </row>
    <row r="619" spans="1:34" s="446" customFormat="1" ht="12" customHeight="1" x14ac:dyDescent="0.2">
      <c r="A619" s="593"/>
      <c r="B619" s="593"/>
      <c r="C619" s="462"/>
      <c r="D619" s="632"/>
      <c r="E619" s="462" t="s">
        <v>381</v>
      </c>
      <c r="F619" s="351"/>
      <c r="G619" s="342">
        <v>13</v>
      </c>
      <c r="H619" s="343">
        <v>7</v>
      </c>
      <c r="I619" s="344">
        <v>20</v>
      </c>
      <c r="J619" s="345">
        <v>14</v>
      </c>
      <c r="K619" s="343">
        <v>7</v>
      </c>
      <c r="L619" s="344">
        <f>J619+K619</f>
        <v>21</v>
      </c>
      <c r="M619" s="346">
        <v>0</v>
      </c>
      <c r="N619" s="346">
        <v>40</v>
      </c>
      <c r="O619" s="531"/>
      <c r="P619" s="266"/>
      <c r="Q619" s="267"/>
      <c r="R619" s="268"/>
      <c r="S619" s="268"/>
      <c r="T619" s="267"/>
      <c r="U619" s="268"/>
      <c r="V619" s="268"/>
      <c r="W619" s="271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438">
        <f>N618+L619-M619</f>
        <v>40</v>
      </c>
    </row>
    <row r="620" spans="1:34" s="446" customFormat="1" ht="12" customHeight="1" x14ac:dyDescent="0.2">
      <c r="A620" s="593"/>
      <c r="B620" s="593"/>
      <c r="C620" s="462"/>
      <c r="D620" s="632"/>
      <c r="E620" s="462">
        <v>2013</v>
      </c>
      <c r="F620" s="351"/>
      <c r="G620" s="343">
        <v>24</v>
      </c>
      <c r="H620" s="343">
        <v>12</v>
      </c>
      <c r="I620" s="344">
        <v>36</v>
      </c>
      <c r="J620" s="345">
        <v>5</v>
      </c>
      <c r="K620" s="343">
        <v>0</v>
      </c>
      <c r="L620" s="344">
        <f>J620+K620</f>
        <v>5</v>
      </c>
      <c r="M620" s="346">
        <v>0</v>
      </c>
      <c r="N620" s="346">
        <v>45</v>
      </c>
      <c r="O620" s="531"/>
      <c r="P620" s="266"/>
      <c r="Q620" s="267"/>
      <c r="R620" s="268"/>
      <c r="S620" s="268"/>
      <c r="T620" s="267"/>
      <c r="U620" s="268"/>
      <c r="V620" s="268"/>
      <c r="W620" s="271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438"/>
    </row>
    <row r="621" spans="1:34" s="446" customFormat="1" ht="12" customHeight="1" x14ac:dyDescent="0.2">
      <c r="A621" s="593"/>
      <c r="B621" s="593"/>
      <c r="C621" s="462"/>
      <c r="D621" s="632"/>
      <c r="E621" s="463">
        <v>2014</v>
      </c>
      <c r="F621" s="351"/>
      <c r="G621" s="343">
        <v>19</v>
      </c>
      <c r="H621" s="343">
        <v>42</v>
      </c>
      <c r="I621" s="344">
        <v>61</v>
      </c>
      <c r="J621" s="345">
        <v>16</v>
      </c>
      <c r="K621" s="343">
        <v>45</v>
      </c>
      <c r="L621" s="344">
        <v>61</v>
      </c>
      <c r="M621" s="346">
        <v>0</v>
      </c>
      <c r="N621" s="346">
        <v>137</v>
      </c>
      <c r="O621" s="531"/>
      <c r="P621" s="266"/>
      <c r="Q621" s="267"/>
      <c r="R621" s="268"/>
      <c r="S621" s="268"/>
      <c r="T621" s="267"/>
      <c r="U621" s="268"/>
      <c r="V621" s="268"/>
      <c r="W621" s="271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438"/>
    </row>
    <row r="622" spans="1:34" s="147" customFormat="1" ht="6.75" customHeight="1" thickBot="1" x14ac:dyDescent="0.25">
      <c r="A622" s="593"/>
      <c r="B622" s="595"/>
      <c r="C622" s="462"/>
      <c r="D622" s="632"/>
      <c r="E622" s="462"/>
      <c r="F622" s="352">
        <v>4</v>
      </c>
      <c r="G622" s="58"/>
      <c r="H622" s="82"/>
      <c r="I622" s="83"/>
      <c r="J622" s="58"/>
      <c r="K622" s="82"/>
      <c r="L622" s="83"/>
      <c r="M622" s="63"/>
      <c r="N622" s="63"/>
      <c r="O622" s="172"/>
      <c r="P622" s="25"/>
      <c r="Q622" s="5"/>
      <c r="R622" s="4"/>
      <c r="S622" s="4"/>
      <c r="T622" s="5"/>
      <c r="U622" s="4"/>
      <c r="V622" s="4"/>
      <c r="W622" s="6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447"/>
    </row>
    <row r="623" spans="1:34" s="147" customFormat="1" ht="12" hidden="1" customHeight="1" x14ac:dyDescent="0.2">
      <c r="A623" s="593">
        <v>1</v>
      </c>
      <c r="B623" s="597"/>
      <c r="C623" s="462"/>
      <c r="D623" s="613" t="s">
        <v>89</v>
      </c>
      <c r="E623" s="462">
        <v>2001</v>
      </c>
      <c r="F623" s="352">
        <v>5</v>
      </c>
      <c r="G623" s="58">
        <v>0</v>
      </c>
      <c r="H623" s="82">
        <v>0</v>
      </c>
      <c r="I623" s="83">
        <v>0</v>
      </c>
      <c r="J623" s="58">
        <v>0</v>
      </c>
      <c r="K623" s="82">
        <v>0</v>
      </c>
      <c r="L623" s="83">
        <v>0</v>
      </c>
      <c r="M623" s="64">
        <v>0</v>
      </c>
      <c r="N623" s="63">
        <v>0</v>
      </c>
      <c r="O623" s="172" t="s">
        <v>119</v>
      </c>
      <c r="P623" s="22"/>
      <c r="Q623" s="5"/>
      <c r="R623" s="4"/>
      <c r="S623" s="4"/>
      <c r="T623" s="5"/>
      <c r="U623" s="4"/>
      <c r="V623" s="4"/>
      <c r="W623" s="6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447"/>
    </row>
    <row r="624" spans="1:34" s="147" customFormat="1" ht="12" hidden="1" customHeight="1" x14ac:dyDescent="0.2">
      <c r="A624" s="593">
        <v>1</v>
      </c>
      <c r="B624" s="597"/>
      <c r="C624" s="463" t="s">
        <v>58</v>
      </c>
      <c r="D624" s="613" t="s">
        <v>89</v>
      </c>
      <c r="E624" s="462">
        <v>2002</v>
      </c>
      <c r="F624" s="352">
        <v>6</v>
      </c>
      <c r="G624" s="58">
        <v>0</v>
      </c>
      <c r="H624" s="82">
        <v>0</v>
      </c>
      <c r="I624" s="83">
        <v>0</v>
      </c>
      <c r="J624" s="58">
        <v>0</v>
      </c>
      <c r="K624" s="82">
        <v>0</v>
      </c>
      <c r="L624" s="83">
        <v>0</v>
      </c>
      <c r="M624" s="63">
        <v>0</v>
      </c>
      <c r="N624" s="63">
        <v>0</v>
      </c>
      <c r="O624" s="172"/>
      <c r="P624" s="22"/>
      <c r="Q624" s="5"/>
      <c r="R624" s="4"/>
      <c r="S624" s="4"/>
      <c r="T624" s="5"/>
      <c r="U624" s="4"/>
      <c r="V624" s="4"/>
      <c r="W624" s="6"/>
      <c r="X624" s="22"/>
      <c r="Y624" s="22">
        <v>2002</v>
      </c>
      <c r="Z624" s="22">
        <v>0</v>
      </c>
      <c r="AA624" s="22">
        <v>0</v>
      </c>
      <c r="AB624" s="22">
        <v>0</v>
      </c>
      <c r="AC624" s="22">
        <v>0</v>
      </c>
      <c r="AD624" s="22">
        <v>0</v>
      </c>
      <c r="AE624" s="22">
        <v>0</v>
      </c>
      <c r="AF624" s="22">
        <v>0</v>
      </c>
      <c r="AG624" s="22">
        <v>0</v>
      </c>
      <c r="AH624" s="447"/>
    </row>
    <row r="625" spans="1:34" s="147" customFormat="1" ht="12" hidden="1" customHeight="1" x14ac:dyDescent="0.2">
      <c r="A625" s="593">
        <v>1</v>
      </c>
      <c r="B625" s="597"/>
      <c r="C625" s="463" t="s">
        <v>58</v>
      </c>
      <c r="D625" s="613" t="s">
        <v>89</v>
      </c>
      <c r="E625" s="462">
        <v>2003</v>
      </c>
      <c r="F625" s="352">
        <v>7</v>
      </c>
      <c r="G625" s="58">
        <v>0</v>
      </c>
      <c r="H625" s="82">
        <v>0</v>
      </c>
      <c r="I625" s="83">
        <v>0</v>
      </c>
      <c r="J625" s="58">
        <v>0</v>
      </c>
      <c r="K625" s="82">
        <v>0</v>
      </c>
      <c r="L625" s="83">
        <v>0</v>
      </c>
      <c r="M625" s="63">
        <v>0</v>
      </c>
      <c r="N625" s="63">
        <v>0</v>
      </c>
      <c r="O625" s="172"/>
      <c r="P625" s="22"/>
      <c r="Q625" s="5"/>
      <c r="R625" s="4"/>
      <c r="S625" s="4"/>
      <c r="T625" s="5"/>
      <c r="U625" s="4"/>
      <c r="V625" s="4"/>
      <c r="W625" s="6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447"/>
    </row>
    <row r="626" spans="1:34" s="147" customFormat="1" ht="12" hidden="1" customHeight="1" x14ac:dyDescent="0.2">
      <c r="A626" s="593">
        <v>1</v>
      </c>
      <c r="B626" s="597"/>
      <c r="C626" s="463" t="s">
        <v>58</v>
      </c>
      <c r="D626" s="613" t="s">
        <v>89</v>
      </c>
      <c r="E626" s="462">
        <v>2004</v>
      </c>
      <c r="F626" s="352">
        <v>8</v>
      </c>
      <c r="G626" s="58">
        <v>0</v>
      </c>
      <c r="H626" s="82">
        <v>0</v>
      </c>
      <c r="I626" s="83">
        <v>0</v>
      </c>
      <c r="J626" s="58">
        <v>0</v>
      </c>
      <c r="K626" s="82">
        <v>0</v>
      </c>
      <c r="L626" s="83">
        <v>0</v>
      </c>
      <c r="M626" s="63">
        <v>0</v>
      </c>
      <c r="N626" s="63">
        <v>0</v>
      </c>
      <c r="O626" s="173"/>
      <c r="P626" s="22"/>
      <c r="Q626" s="5"/>
      <c r="R626" s="4"/>
      <c r="S626" s="4"/>
      <c r="T626" s="5"/>
      <c r="U626" s="4"/>
      <c r="V626" s="4"/>
      <c r="W626" s="6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447"/>
    </row>
    <row r="627" spans="1:34" s="147" customFormat="1" ht="12" hidden="1" customHeight="1" thickBot="1" x14ac:dyDescent="0.25">
      <c r="A627" s="593">
        <v>1</v>
      </c>
      <c r="B627" s="593"/>
      <c r="C627" s="463" t="s">
        <v>58</v>
      </c>
      <c r="D627" s="632" t="s">
        <v>213</v>
      </c>
      <c r="E627" s="461">
        <v>2006</v>
      </c>
      <c r="F627" s="355">
        <v>9</v>
      </c>
      <c r="G627" s="58">
        <v>0</v>
      </c>
      <c r="H627" s="82">
        <v>0</v>
      </c>
      <c r="I627" s="83">
        <v>0</v>
      </c>
      <c r="J627" s="58">
        <v>0</v>
      </c>
      <c r="K627" s="82">
        <v>0</v>
      </c>
      <c r="L627" s="83">
        <v>0</v>
      </c>
      <c r="M627" s="63">
        <v>0</v>
      </c>
      <c r="N627" s="63">
        <v>0</v>
      </c>
      <c r="O627" s="173"/>
      <c r="P627" s="22"/>
      <c r="Q627" s="4"/>
      <c r="R627" s="4"/>
      <c r="S627" s="4"/>
      <c r="T627" s="4"/>
      <c r="U627" s="4"/>
      <c r="V627" s="4"/>
      <c r="W627" s="4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447"/>
    </row>
    <row r="628" spans="1:34" s="147" customFormat="1" ht="12" hidden="1" customHeight="1" x14ac:dyDescent="0.2">
      <c r="A628" s="593">
        <v>1</v>
      </c>
      <c r="B628" s="593"/>
      <c r="C628" s="463" t="s">
        <v>58</v>
      </c>
      <c r="D628" s="632" t="s">
        <v>213</v>
      </c>
      <c r="E628" s="461">
        <v>2007</v>
      </c>
      <c r="F628" s="351">
        <v>1</v>
      </c>
      <c r="G628" s="58">
        <v>7</v>
      </c>
      <c r="H628" s="82">
        <v>0</v>
      </c>
      <c r="I628" s="83">
        <v>0</v>
      </c>
      <c r="J628" s="58">
        <v>0</v>
      </c>
      <c r="K628" s="82">
        <v>0</v>
      </c>
      <c r="L628" s="83">
        <v>0</v>
      </c>
      <c r="M628" s="63">
        <v>0</v>
      </c>
      <c r="N628" s="63">
        <v>0</v>
      </c>
      <c r="O628" s="173"/>
      <c r="P628" s="22"/>
      <c r="Q628" s="5"/>
      <c r="R628" s="4"/>
      <c r="S628" s="4"/>
      <c r="T628" s="5"/>
      <c r="U628" s="4"/>
      <c r="V628" s="4"/>
      <c r="W628" s="6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447"/>
    </row>
    <row r="629" spans="1:34" s="147" customFormat="1" ht="12" hidden="1" customHeight="1" x14ac:dyDescent="0.2">
      <c r="A629" s="593">
        <v>1</v>
      </c>
      <c r="B629" s="593"/>
      <c r="C629" s="463" t="s">
        <v>58</v>
      </c>
      <c r="D629" s="632" t="s">
        <v>213</v>
      </c>
      <c r="E629" s="461">
        <v>2008</v>
      </c>
      <c r="F629" s="351">
        <v>2</v>
      </c>
      <c r="G629" s="58">
        <v>1</v>
      </c>
      <c r="H629" s="82">
        <v>0</v>
      </c>
      <c r="I629" s="83">
        <v>1</v>
      </c>
      <c r="J629" s="58">
        <v>0</v>
      </c>
      <c r="K629" s="82">
        <v>0</v>
      </c>
      <c r="L629" s="83">
        <v>0</v>
      </c>
      <c r="M629" s="63">
        <v>0</v>
      </c>
      <c r="N629" s="63">
        <v>0</v>
      </c>
      <c r="O629" s="173"/>
      <c r="P629" s="22"/>
      <c r="Q629" s="5"/>
      <c r="R629" s="4"/>
      <c r="S629" s="4"/>
      <c r="T629" s="5"/>
      <c r="U629" s="4"/>
      <c r="V629" s="4"/>
      <c r="W629" s="6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447"/>
    </row>
    <row r="630" spans="1:34" s="287" customFormat="1" ht="25.5" customHeight="1" x14ac:dyDescent="0.2">
      <c r="A630" s="602"/>
      <c r="B630" s="600"/>
      <c r="C630" s="608"/>
      <c r="D630" s="631" t="s">
        <v>199</v>
      </c>
      <c r="E630" s="459" t="s">
        <v>198</v>
      </c>
      <c r="F630" s="450">
        <v>28</v>
      </c>
      <c r="G630" s="54" t="s">
        <v>253</v>
      </c>
      <c r="H630" s="264"/>
      <c r="I630" s="265"/>
      <c r="J630" s="55" t="s">
        <v>254</v>
      </c>
      <c r="K630" s="264"/>
      <c r="L630" s="264"/>
      <c r="M630" s="71" t="s">
        <v>255</v>
      </c>
      <c r="N630" s="57" t="s">
        <v>256</v>
      </c>
      <c r="O630" s="173"/>
      <c r="P630" s="14"/>
      <c r="Q630" s="18"/>
      <c r="R630" s="16" t="s">
        <v>0</v>
      </c>
      <c r="S630" s="18"/>
      <c r="T630" s="19"/>
      <c r="U630" s="17" t="s">
        <v>0</v>
      </c>
      <c r="V630" s="20"/>
      <c r="W630" s="21" t="s">
        <v>2</v>
      </c>
      <c r="X630" s="14"/>
      <c r="Y630" s="16"/>
      <c r="Z630" s="18"/>
      <c r="AA630" s="16" t="s">
        <v>0</v>
      </c>
      <c r="AB630" s="18"/>
      <c r="AC630" s="18"/>
      <c r="AD630" s="16" t="s">
        <v>0</v>
      </c>
      <c r="AE630" s="18"/>
      <c r="AF630" s="16" t="s">
        <v>1</v>
      </c>
      <c r="AG630" s="16" t="s">
        <v>2</v>
      </c>
      <c r="AH630" s="447"/>
    </row>
    <row r="631" spans="1:34" s="147" customFormat="1" ht="9.75" customHeight="1" thickBot="1" x14ac:dyDescent="0.25">
      <c r="A631" s="593"/>
      <c r="B631" s="595"/>
      <c r="C631" s="609"/>
      <c r="D631" s="632"/>
      <c r="E631" s="462"/>
      <c r="F631" s="355">
        <v>11</v>
      </c>
      <c r="G631" s="58"/>
      <c r="H631" s="82"/>
      <c r="I631" s="83"/>
      <c r="J631" s="58"/>
      <c r="K631" s="82"/>
      <c r="L631" s="83"/>
      <c r="M631" s="63"/>
      <c r="N631" s="64"/>
      <c r="O631" s="172"/>
      <c r="P631" s="25"/>
      <c r="Q631" s="4"/>
      <c r="R631" s="4"/>
      <c r="S631" s="4"/>
      <c r="T631" s="4"/>
      <c r="U631" s="4"/>
      <c r="V631" s="4"/>
      <c r="W631" s="4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447"/>
    </row>
    <row r="632" spans="1:34" s="147" customFormat="1" ht="12" hidden="1" customHeight="1" x14ac:dyDescent="0.2">
      <c r="A632" s="593">
        <v>1</v>
      </c>
      <c r="B632" s="593"/>
      <c r="C632" s="609"/>
      <c r="D632" s="473"/>
      <c r="E632" s="461">
        <v>2009</v>
      </c>
      <c r="F632" s="351">
        <v>3</v>
      </c>
      <c r="G632" s="58">
        <v>0</v>
      </c>
      <c r="H632" s="82">
        <v>0</v>
      </c>
      <c r="I632" s="83">
        <v>0</v>
      </c>
      <c r="J632" s="58">
        <v>0</v>
      </c>
      <c r="K632" s="77">
        <v>0</v>
      </c>
      <c r="L632" s="83">
        <v>0</v>
      </c>
      <c r="M632" s="63">
        <v>0</v>
      </c>
      <c r="N632" s="63">
        <v>0</v>
      </c>
      <c r="O632" s="173"/>
      <c r="P632" s="22"/>
      <c r="Q632" s="5"/>
      <c r="R632" s="4"/>
      <c r="S632" s="4"/>
      <c r="T632" s="5"/>
      <c r="U632" s="4"/>
      <c r="V632" s="4"/>
      <c r="W632" s="6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447"/>
    </row>
    <row r="633" spans="1:34" s="147" customFormat="1" ht="12" customHeight="1" x14ac:dyDescent="0.2">
      <c r="A633" s="593">
        <v>1</v>
      </c>
      <c r="B633" s="593"/>
      <c r="C633" s="463" t="s">
        <v>58</v>
      </c>
      <c r="D633" s="632" t="s">
        <v>213</v>
      </c>
      <c r="E633" s="462">
        <v>2010</v>
      </c>
      <c r="F633" s="351">
        <v>4</v>
      </c>
      <c r="G633" s="58">
        <v>0</v>
      </c>
      <c r="H633" s="82">
        <v>0</v>
      </c>
      <c r="I633" s="411">
        <f>SUM(H633,G633)</f>
        <v>0</v>
      </c>
      <c r="J633" s="58">
        <v>0</v>
      </c>
      <c r="K633" s="77">
        <v>0</v>
      </c>
      <c r="L633" s="411">
        <f>SUM(K633,J633)</f>
        <v>0</v>
      </c>
      <c r="M633" s="63">
        <v>0</v>
      </c>
      <c r="N633" s="63">
        <v>0</v>
      </c>
      <c r="O633" s="172"/>
      <c r="P633" s="22"/>
      <c r="Q633" s="5"/>
      <c r="R633" s="4"/>
      <c r="S633" s="4"/>
      <c r="T633" s="5"/>
      <c r="U633" s="4"/>
      <c r="V633" s="4"/>
      <c r="W633" s="6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438"/>
    </row>
    <row r="634" spans="1:34" s="446" customFormat="1" ht="12" customHeight="1" x14ac:dyDescent="0.2">
      <c r="A634" s="593"/>
      <c r="B634" s="593"/>
      <c r="C634" s="463"/>
      <c r="D634" s="613"/>
      <c r="E634" s="462">
        <v>2011</v>
      </c>
      <c r="F634" s="351"/>
      <c r="G634" s="58">
        <v>32</v>
      </c>
      <c r="H634" s="82">
        <v>0</v>
      </c>
      <c r="I634" s="411">
        <f>SUM(H634,G634)</f>
        <v>32</v>
      </c>
      <c r="J634" s="58">
        <v>0</v>
      </c>
      <c r="K634" s="77">
        <v>0</v>
      </c>
      <c r="L634" s="411">
        <f>SUM(K634,J634)</f>
        <v>0</v>
      </c>
      <c r="M634" s="63">
        <v>0</v>
      </c>
      <c r="N634" s="63">
        <v>0</v>
      </c>
      <c r="O634" s="531"/>
      <c r="P634" s="59"/>
      <c r="Q634" s="267"/>
      <c r="R634" s="268"/>
      <c r="S634" s="268"/>
      <c r="T634" s="267"/>
      <c r="U634" s="268"/>
      <c r="V634" s="268"/>
      <c r="W634" s="271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438">
        <f>N633+L634-M634</f>
        <v>0</v>
      </c>
    </row>
    <row r="635" spans="1:34" s="446" customFormat="1" ht="12" customHeight="1" x14ac:dyDescent="0.2">
      <c r="A635" s="593"/>
      <c r="B635" s="593"/>
      <c r="C635" s="463"/>
      <c r="D635" s="613"/>
      <c r="E635" s="462" t="s">
        <v>381</v>
      </c>
      <c r="F635" s="351"/>
      <c r="G635" s="342">
        <v>11</v>
      </c>
      <c r="H635" s="343">
        <v>0</v>
      </c>
      <c r="I635" s="344">
        <v>11</v>
      </c>
      <c r="J635" s="345">
        <v>32</v>
      </c>
      <c r="K635" s="343">
        <v>1</v>
      </c>
      <c r="L635" s="344">
        <v>33</v>
      </c>
      <c r="M635" s="346">
        <v>0</v>
      </c>
      <c r="N635" s="346">
        <v>33</v>
      </c>
      <c r="O635" s="531"/>
      <c r="P635" s="59"/>
      <c r="Q635" s="267"/>
      <c r="R635" s="268"/>
      <c r="S635" s="268"/>
      <c r="T635" s="267"/>
      <c r="U635" s="268"/>
      <c r="V635" s="268"/>
      <c r="W635" s="271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438">
        <f>N634+L635-M635</f>
        <v>33</v>
      </c>
    </row>
    <row r="636" spans="1:34" s="447" customFormat="1" ht="12" customHeight="1" x14ac:dyDescent="0.2">
      <c r="A636" s="593"/>
      <c r="B636" s="593"/>
      <c r="C636" s="463"/>
      <c r="D636" s="613"/>
      <c r="E636" s="462">
        <v>2013</v>
      </c>
      <c r="F636" s="351"/>
      <c r="G636" s="343">
        <v>2</v>
      </c>
      <c r="H636" s="343">
        <v>0</v>
      </c>
      <c r="I636" s="344">
        <v>2</v>
      </c>
      <c r="J636" s="345">
        <v>0</v>
      </c>
      <c r="K636" s="343">
        <v>0</v>
      </c>
      <c r="L636" s="344">
        <v>0</v>
      </c>
      <c r="M636" s="346">
        <v>0</v>
      </c>
      <c r="N636" s="346">
        <v>33</v>
      </c>
      <c r="O636" s="531"/>
      <c r="P636" s="59"/>
      <c r="Q636" s="267"/>
      <c r="R636" s="268"/>
      <c r="S636" s="268"/>
      <c r="T636" s="267"/>
      <c r="U636" s="268"/>
      <c r="V636" s="268"/>
      <c r="W636" s="271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438"/>
    </row>
    <row r="637" spans="1:34" s="447" customFormat="1" ht="12" customHeight="1" x14ac:dyDescent="0.2">
      <c r="A637" s="593"/>
      <c r="B637" s="593"/>
      <c r="C637" s="463"/>
      <c r="D637" s="613"/>
      <c r="E637" s="463">
        <v>2014</v>
      </c>
      <c r="F637" s="351"/>
      <c r="G637" s="343">
        <v>3</v>
      </c>
      <c r="H637" s="343">
        <v>0</v>
      </c>
      <c r="I637" s="344">
        <v>3</v>
      </c>
      <c r="J637" s="345">
        <v>8</v>
      </c>
      <c r="K637" s="343">
        <v>0</v>
      </c>
      <c r="L637" s="344">
        <v>8</v>
      </c>
      <c r="M637" s="346">
        <v>0</v>
      </c>
      <c r="N637" s="346">
        <v>41</v>
      </c>
      <c r="O637" s="531"/>
      <c r="P637" s="59"/>
      <c r="Q637" s="267"/>
      <c r="R637" s="268"/>
      <c r="S637" s="268"/>
      <c r="T637" s="267"/>
      <c r="U637" s="268"/>
      <c r="V637" s="268"/>
      <c r="W637" s="271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438"/>
    </row>
    <row r="638" spans="1:34" s="170" customFormat="1" ht="6.75" customHeight="1" x14ac:dyDescent="0.2">
      <c r="A638" s="593"/>
      <c r="B638" s="593"/>
      <c r="C638" s="463"/>
      <c r="D638" s="632"/>
      <c r="E638" s="462"/>
      <c r="F638" s="351">
        <v>1</v>
      </c>
      <c r="G638" s="58"/>
      <c r="H638" s="82"/>
      <c r="I638" s="83"/>
      <c r="J638" s="58"/>
      <c r="K638" s="82"/>
      <c r="L638" s="83"/>
      <c r="M638" s="63"/>
      <c r="N638" s="63"/>
      <c r="O638" s="172"/>
      <c r="P638" s="25"/>
      <c r="Q638" s="5"/>
      <c r="R638" s="4"/>
      <c r="S638" s="4"/>
      <c r="T638" s="5"/>
      <c r="U638" s="4"/>
      <c r="V638" s="4"/>
      <c r="W638" s="6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447"/>
    </row>
    <row r="639" spans="1:34" s="170" customFormat="1" ht="12" hidden="1" customHeight="1" x14ac:dyDescent="0.2">
      <c r="A639" s="593">
        <v>1</v>
      </c>
      <c r="B639" s="593" t="s">
        <v>121</v>
      </c>
      <c r="C639" s="463"/>
      <c r="D639" s="613" t="s">
        <v>90</v>
      </c>
      <c r="E639" s="462">
        <v>1984</v>
      </c>
      <c r="F639" s="351">
        <v>6</v>
      </c>
      <c r="G639" s="409">
        <v>14</v>
      </c>
      <c r="H639" s="410">
        <v>35</v>
      </c>
      <c r="I639" s="411">
        <v>49</v>
      </c>
      <c r="J639" s="58">
        <v>0</v>
      </c>
      <c r="K639" s="82">
        <v>0</v>
      </c>
      <c r="L639" s="83">
        <v>0</v>
      </c>
      <c r="M639" s="64">
        <v>0</v>
      </c>
      <c r="N639" s="65">
        <v>34</v>
      </c>
      <c r="O639" s="172"/>
      <c r="P639" s="25"/>
      <c r="Q639" s="5"/>
      <c r="R639" s="4"/>
      <c r="S639" s="4"/>
      <c r="T639" s="5"/>
      <c r="U639" s="4"/>
      <c r="V639" s="4"/>
      <c r="W639" s="6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447"/>
    </row>
    <row r="640" spans="1:34" s="170" customFormat="1" ht="12" hidden="1" customHeight="1" x14ac:dyDescent="0.2">
      <c r="A640" s="593">
        <v>1</v>
      </c>
      <c r="B640" s="593" t="s">
        <v>121</v>
      </c>
      <c r="C640" s="463" t="s">
        <v>25</v>
      </c>
      <c r="D640" s="613" t="s">
        <v>90</v>
      </c>
      <c r="E640" s="462">
        <v>1985</v>
      </c>
      <c r="F640" s="351">
        <v>7</v>
      </c>
      <c r="G640" s="409">
        <v>11</v>
      </c>
      <c r="H640" s="410">
        <v>10</v>
      </c>
      <c r="I640" s="411">
        <v>21</v>
      </c>
      <c r="J640" s="58">
        <v>0</v>
      </c>
      <c r="K640" s="82">
        <v>0</v>
      </c>
      <c r="L640" s="83">
        <v>0</v>
      </c>
      <c r="M640" s="65">
        <v>2</v>
      </c>
      <c r="N640" s="65">
        <v>32</v>
      </c>
      <c r="O640" s="172"/>
      <c r="P640" s="25"/>
      <c r="Q640" s="5"/>
      <c r="R640" s="4"/>
      <c r="S640" s="4"/>
      <c r="T640" s="5"/>
      <c r="U640" s="4"/>
      <c r="V640" s="4"/>
      <c r="W640" s="6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447"/>
    </row>
    <row r="641" spans="1:34" s="170" customFormat="1" ht="12" hidden="1" customHeight="1" x14ac:dyDescent="0.2">
      <c r="A641" s="593">
        <v>1</v>
      </c>
      <c r="B641" s="593" t="s">
        <v>121</v>
      </c>
      <c r="C641" s="463" t="s">
        <v>25</v>
      </c>
      <c r="D641" s="613" t="s">
        <v>90</v>
      </c>
      <c r="E641" s="462">
        <v>1986</v>
      </c>
      <c r="F641" s="351">
        <v>8</v>
      </c>
      <c r="G641" s="409">
        <v>4</v>
      </c>
      <c r="H641" s="410">
        <v>11</v>
      </c>
      <c r="I641" s="411">
        <v>15</v>
      </c>
      <c r="J641" s="409">
        <v>6</v>
      </c>
      <c r="K641" s="410">
        <v>15</v>
      </c>
      <c r="L641" s="411">
        <v>21</v>
      </c>
      <c r="M641" s="65">
        <v>1</v>
      </c>
      <c r="N641" s="65">
        <v>52</v>
      </c>
      <c r="O641" s="172"/>
      <c r="P641" s="25"/>
      <c r="Q641" s="5"/>
      <c r="R641" s="4"/>
      <c r="S641" s="4"/>
      <c r="T641" s="5"/>
      <c r="U641" s="4"/>
      <c r="V641" s="4"/>
      <c r="W641" s="6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447"/>
    </row>
    <row r="642" spans="1:34" s="170" customFormat="1" ht="12" hidden="1" customHeight="1" x14ac:dyDescent="0.2">
      <c r="A642" s="593">
        <v>1</v>
      </c>
      <c r="B642" s="593" t="s">
        <v>121</v>
      </c>
      <c r="C642" s="463" t="s">
        <v>25</v>
      </c>
      <c r="D642" s="613" t="s">
        <v>90</v>
      </c>
      <c r="E642" s="462">
        <v>1987</v>
      </c>
      <c r="F642" s="351">
        <v>9</v>
      </c>
      <c r="G642" s="409">
        <v>32</v>
      </c>
      <c r="H642" s="410">
        <v>6</v>
      </c>
      <c r="I642" s="411">
        <v>38</v>
      </c>
      <c r="J642" s="409">
        <v>4</v>
      </c>
      <c r="K642" s="410">
        <v>5</v>
      </c>
      <c r="L642" s="411">
        <v>9</v>
      </c>
      <c r="M642" s="64">
        <v>0</v>
      </c>
      <c r="N642" s="65">
        <v>61</v>
      </c>
      <c r="O642" s="172"/>
      <c r="P642" s="25"/>
      <c r="Q642" s="5"/>
      <c r="R642" s="4"/>
      <c r="S642" s="4"/>
      <c r="T642" s="5"/>
      <c r="U642" s="4"/>
      <c r="V642" s="4"/>
      <c r="W642" s="6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447"/>
    </row>
    <row r="643" spans="1:34" s="170" customFormat="1" ht="12" hidden="1" customHeight="1" x14ac:dyDescent="0.2">
      <c r="A643" s="593">
        <v>1</v>
      </c>
      <c r="B643" s="593" t="s">
        <v>121</v>
      </c>
      <c r="C643" s="463" t="s">
        <v>25</v>
      </c>
      <c r="D643" s="613" t="s">
        <v>90</v>
      </c>
      <c r="E643" s="462">
        <v>1988</v>
      </c>
      <c r="F643" s="351">
        <v>10</v>
      </c>
      <c r="G643" s="409">
        <v>38</v>
      </c>
      <c r="H643" s="410">
        <v>67</v>
      </c>
      <c r="I643" s="411">
        <v>105</v>
      </c>
      <c r="J643" s="409">
        <v>9</v>
      </c>
      <c r="K643" s="410">
        <v>2</v>
      </c>
      <c r="L643" s="411">
        <v>11</v>
      </c>
      <c r="M643" s="64">
        <v>0</v>
      </c>
      <c r="N643" s="65">
        <v>72</v>
      </c>
      <c r="O643" s="172"/>
      <c r="P643" s="25"/>
      <c r="Q643" s="5"/>
      <c r="R643" s="4"/>
      <c r="S643" s="4"/>
      <c r="T643" s="5"/>
      <c r="U643" s="4"/>
      <c r="V643" s="4"/>
      <c r="W643" s="6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447"/>
    </row>
    <row r="644" spans="1:34" s="170" customFormat="1" ht="12" hidden="1" customHeight="1" x14ac:dyDescent="0.2">
      <c r="A644" s="593">
        <v>1</v>
      </c>
      <c r="B644" s="593" t="s">
        <v>121</v>
      </c>
      <c r="C644" s="463" t="s">
        <v>25</v>
      </c>
      <c r="D644" s="613" t="s">
        <v>90</v>
      </c>
      <c r="E644" s="462">
        <v>1989</v>
      </c>
      <c r="F644" s="351">
        <v>11</v>
      </c>
      <c r="G644" s="409">
        <v>38</v>
      </c>
      <c r="H644" s="410">
        <v>29</v>
      </c>
      <c r="I644" s="411">
        <v>67</v>
      </c>
      <c r="J644" s="409">
        <v>4</v>
      </c>
      <c r="K644" s="410">
        <v>12</v>
      </c>
      <c r="L644" s="411">
        <v>16</v>
      </c>
      <c r="M644" s="64">
        <v>0</v>
      </c>
      <c r="N644" s="65">
        <v>88</v>
      </c>
      <c r="O644" s="172"/>
      <c r="P644" s="25"/>
      <c r="Q644" s="5"/>
      <c r="R644" s="4"/>
      <c r="S644" s="4"/>
      <c r="T644" s="5"/>
      <c r="U644" s="4"/>
      <c r="V644" s="4"/>
      <c r="W644" s="6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447"/>
    </row>
    <row r="645" spans="1:34" s="170" customFormat="1" ht="12" hidden="1" customHeight="1" x14ac:dyDescent="0.2">
      <c r="A645" s="593">
        <v>1</v>
      </c>
      <c r="B645" s="593" t="s">
        <v>121</v>
      </c>
      <c r="C645" s="463" t="s">
        <v>25</v>
      </c>
      <c r="D645" s="613" t="s">
        <v>90</v>
      </c>
      <c r="E645" s="462">
        <v>1990</v>
      </c>
      <c r="F645" s="351">
        <v>12</v>
      </c>
      <c r="G645" s="58">
        <v>65</v>
      </c>
      <c r="H645" s="82">
        <v>32</v>
      </c>
      <c r="I645" s="83">
        <v>97</v>
      </c>
      <c r="J645" s="58">
        <v>14</v>
      </c>
      <c r="K645" s="82">
        <v>18</v>
      </c>
      <c r="L645" s="83">
        <v>32</v>
      </c>
      <c r="M645" s="63">
        <v>3</v>
      </c>
      <c r="N645" s="64">
        <v>107</v>
      </c>
      <c r="O645" s="172"/>
      <c r="P645" s="25"/>
      <c r="Q645" s="5"/>
      <c r="R645" s="4"/>
      <c r="S645" s="4"/>
      <c r="T645" s="5"/>
      <c r="U645" s="4"/>
      <c r="V645" s="4"/>
      <c r="W645" s="6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447"/>
    </row>
    <row r="646" spans="1:34" s="170" customFormat="1" ht="12" hidden="1" customHeight="1" x14ac:dyDescent="0.2">
      <c r="A646" s="593">
        <v>1</v>
      </c>
      <c r="B646" s="593" t="s">
        <v>121</v>
      </c>
      <c r="C646" s="463" t="s">
        <v>25</v>
      </c>
      <c r="D646" s="613" t="s">
        <v>90</v>
      </c>
      <c r="E646" s="462">
        <v>1991</v>
      </c>
      <c r="F646" s="351">
        <v>13</v>
      </c>
      <c r="G646" s="58">
        <v>59</v>
      </c>
      <c r="H646" s="82">
        <v>51</v>
      </c>
      <c r="I646" s="83">
        <v>110</v>
      </c>
      <c r="J646" s="58">
        <v>20</v>
      </c>
      <c r="K646" s="82">
        <v>29</v>
      </c>
      <c r="L646" s="83">
        <v>49</v>
      </c>
      <c r="M646" s="63">
        <v>12</v>
      </c>
      <c r="N646" s="64">
        <v>144</v>
      </c>
      <c r="O646" s="172"/>
      <c r="P646" s="25"/>
      <c r="Q646" s="5"/>
      <c r="R646" s="4"/>
      <c r="S646" s="4"/>
      <c r="T646" s="5"/>
      <c r="U646" s="4"/>
      <c r="V646" s="4"/>
      <c r="W646" s="6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447"/>
    </row>
    <row r="647" spans="1:34" s="170" customFormat="1" ht="12" hidden="1" customHeight="1" x14ac:dyDescent="0.2">
      <c r="A647" s="593">
        <v>1</v>
      </c>
      <c r="B647" s="593" t="s">
        <v>121</v>
      </c>
      <c r="C647" s="463" t="s">
        <v>25</v>
      </c>
      <c r="D647" s="613" t="s">
        <v>90</v>
      </c>
      <c r="E647" s="462">
        <v>1992</v>
      </c>
      <c r="F647" s="351">
        <v>14</v>
      </c>
      <c r="G647" s="58">
        <v>60</v>
      </c>
      <c r="H647" s="82">
        <v>21</v>
      </c>
      <c r="I647" s="83">
        <v>81</v>
      </c>
      <c r="J647" s="58">
        <v>37</v>
      </c>
      <c r="K647" s="82">
        <v>29</v>
      </c>
      <c r="L647" s="83">
        <v>66</v>
      </c>
      <c r="M647" s="63">
        <v>16</v>
      </c>
      <c r="N647" s="64">
        <v>194</v>
      </c>
      <c r="O647" s="172"/>
      <c r="P647" s="25"/>
      <c r="Q647" s="5"/>
      <c r="R647" s="4"/>
      <c r="S647" s="4"/>
      <c r="T647" s="5"/>
      <c r="U647" s="4"/>
      <c r="V647" s="4"/>
      <c r="W647" s="6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447"/>
    </row>
    <row r="648" spans="1:34" s="170" customFormat="1" ht="12" hidden="1" customHeight="1" x14ac:dyDescent="0.2">
      <c r="A648" s="593">
        <v>1</v>
      </c>
      <c r="B648" s="593" t="s">
        <v>121</v>
      </c>
      <c r="C648" s="463" t="s">
        <v>25</v>
      </c>
      <c r="D648" s="613" t="s">
        <v>90</v>
      </c>
      <c r="E648" s="462">
        <v>1993</v>
      </c>
      <c r="F648" s="351">
        <v>15</v>
      </c>
      <c r="G648" s="58">
        <v>44</v>
      </c>
      <c r="H648" s="82">
        <v>41</v>
      </c>
      <c r="I648" s="83">
        <v>85</v>
      </c>
      <c r="J648" s="58">
        <v>42</v>
      </c>
      <c r="K648" s="82">
        <v>33</v>
      </c>
      <c r="L648" s="83">
        <v>75</v>
      </c>
      <c r="M648" s="63">
        <v>0</v>
      </c>
      <c r="N648" s="64">
        <v>269</v>
      </c>
      <c r="O648" s="172"/>
      <c r="P648" s="25"/>
      <c r="Q648" s="5"/>
      <c r="R648" s="4"/>
      <c r="S648" s="4"/>
      <c r="T648" s="5"/>
      <c r="U648" s="4"/>
      <c r="V648" s="4"/>
      <c r="W648" s="6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447"/>
    </row>
    <row r="649" spans="1:34" s="170" customFormat="1" ht="12" hidden="1" customHeight="1" x14ac:dyDescent="0.2">
      <c r="A649" s="593">
        <v>1</v>
      </c>
      <c r="B649" s="593" t="s">
        <v>121</v>
      </c>
      <c r="C649" s="463" t="s">
        <v>25</v>
      </c>
      <c r="D649" s="613" t="s">
        <v>90</v>
      </c>
      <c r="E649" s="462">
        <v>1994</v>
      </c>
      <c r="F649" s="351">
        <v>16</v>
      </c>
      <c r="G649" s="58">
        <v>35</v>
      </c>
      <c r="H649" s="82">
        <v>38</v>
      </c>
      <c r="I649" s="83">
        <v>73</v>
      </c>
      <c r="J649" s="58">
        <v>15</v>
      </c>
      <c r="K649" s="82">
        <v>36</v>
      </c>
      <c r="L649" s="83">
        <v>51</v>
      </c>
      <c r="M649" s="63">
        <v>47</v>
      </c>
      <c r="N649" s="64">
        <v>273</v>
      </c>
      <c r="O649" s="172"/>
      <c r="P649" s="25"/>
      <c r="Q649" s="5"/>
      <c r="R649" s="4"/>
      <c r="S649" s="4"/>
      <c r="T649" s="5"/>
      <c r="U649" s="4"/>
      <c r="V649" s="4"/>
      <c r="W649" s="6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447"/>
    </row>
    <row r="650" spans="1:34" s="170" customFormat="1" ht="12" hidden="1" customHeight="1" x14ac:dyDescent="0.2">
      <c r="A650" s="593">
        <v>1</v>
      </c>
      <c r="B650" s="593" t="s">
        <v>121</v>
      </c>
      <c r="C650" s="463" t="s">
        <v>25</v>
      </c>
      <c r="D650" s="613" t="s">
        <v>90</v>
      </c>
      <c r="E650" s="462">
        <v>1995</v>
      </c>
      <c r="F650" s="351">
        <v>17</v>
      </c>
      <c r="G650" s="58">
        <v>76</v>
      </c>
      <c r="H650" s="82">
        <v>93</v>
      </c>
      <c r="I650" s="83">
        <v>169</v>
      </c>
      <c r="J650" s="58">
        <v>20</v>
      </c>
      <c r="K650" s="82">
        <v>37</v>
      </c>
      <c r="L650" s="83">
        <v>57</v>
      </c>
      <c r="M650" s="63">
        <v>28</v>
      </c>
      <c r="N650" s="64">
        <v>302</v>
      </c>
      <c r="O650" s="172"/>
      <c r="P650" s="25"/>
      <c r="Q650" s="5"/>
      <c r="R650" s="4"/>
      <c r="S650" s="4"/>
      <c r="T650" s="5"/>
      <c r="U650" s="4"/>
      <c r="V650" s="4"/>
      <c r="W650" s="6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447"/>
    </row>
    <row r="651" spans="1:34" s="170" customFormat="1" ht="12" hidden="1" customHeight="1" x14ac:dyDescent="0.2">
      <c r="A651" s="593">
        <v>1</v>
      </c>
      <c r="B651" s="593" t="s">
        <v>121</v>
      </c>
      <c r="C651" s="463" t="s">
        <v>25</v>
      </c>
      <c r="D651" s="613" t="s">
        <v>90</v>
      </c>
      <c r="E651" s="462">
        <v>1996</v>
      </c>
      <c r="F651" s="351">
        <v>18</v>
      </c>
      <c r="G651" s="58">
        <v>36</v>
      </c>
      <c r="H651" s="82">
        <v>40</v>
      </c>
      <c r="I651" s="83">
        <v>76</v>
      </c>
      <c r="J651" s="58">
        <v>14</v>
      </c>
      <c r="K651" s="82">
        <v>1</v>
      </c>
      <c r="L651" s="83">
        <v>15</v>
      </c>
      <c r="M651" s="63">
        <v>36</v>
      </c>
      <c r="N651" s="64">
        <v>281</v>
      </c>
      <c r="O651" s="172"/>
      <c r="P651" s="25"/>
      <c r="Q651" s="5"/>
      <c r="R651" s="4"/>
      <c r="S651" s="4"/>
      <c r="T651" s="5"/>
      <c r="U651" s="4"/>
      <c r="V651" s="4"/>
      <c r="W651" s="6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447"/>
    </row>
    <row r="652" spans="1:34" s="170" customFormat="1" ht="12" hidden="1" customHeight="1" x14ac:dyDescent="0.2">
      <c r="A652" s="593">
        <v>1</v>
      </c>
      <c r="B652" s="593" t="s">
        <v>121</v>
      </c>
      <c r="C652" s="463" t="s">
        <v>25</v>
      </c>
      <c r="D652" s="613" t="s">
        <v>90</v>
      </c>
      <c r="E652" s="462">
        <v>1997</v>
      </c>
      <c r="F652" s="351">
        <v>19</v>
      </c>
      <c r="G652" s="58">
        <v>26</v>
      </c>
      <c r="H652" s="82">
        <v>78</v>
      </c>
      <c r="I652" s="83">
        <v>104</v>
      </c>
      <c r="J652" s="58">
        <v>36</v>
      </c>
      <c r="K652" s="82">
        <v>22</v>
      </c>
      <c r="L652" s="83">
        <v>58</v>
      </c>
      <c r="M652" s="63">
        <v>25</v>
      </c>
      <c r="N652" s="64">
        <v>314</v>
      </c>
      <c r="O652" s="172"/>
      <c r="P652" s="25"/>
      <c r="Q652" s="5"/>
      <c r="R652" s="4"/>
      <c r="S652" s="4"/>
      <c r="T652" s="5"/>
      <c r="U652" s="4"/>
      <c r="V652" s="4"/>
      <c r="W652" s="6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447"/>
    </row>
    <row r="653" spans="1:34" s="170" customFormat="1" ht="12" hidden="1" customHeight="1" x14ac:dyDescent="0.2">
      <c r="A653" s="593">
        <v>1</v>
      </c>
      <c r="B653" s="593" t="s">
        <v>121</v>
      </c>
      <c r="C653" s="463" t="s">
        <v>25</v>
      </c>
      <c r="D653" s="613" t="s">
        <v>90</v>
      </c>
      <c r="E653" s="462">
        <v>1998</v>
      </c>
      <c r="F653" s="351">
        <v>20</v>
      </c>
      <c r="G653" s="58">
        <v>29</v>
      </c>
      <c r="H653" s="82">
        <v>135</v>
      </c>
      <c r="I653" s="83">
        <v>164</v>
      </c>
      <c r="J653" s="58">
        <v>31</v>
      </c>
      <c r="K653" s="82">
        <v>36</v>
      </c>
      <c r="L653" s="83">
        <v>67</v>
      </c>
      <c r="M653" s="64">
        <v>31</v>
      </c>
      <c r="N653" s="64">
        <v>350</v>
      </c>
      <c r="O653" s="172"/>
      <c r="P653" s="25"/>
      <c r="Q653" s="5"/>
      <c r="R653" s="4"/>
      <c r="S653" s="4"/>
      <c r="T653" s="5"/>
      <c r="U653" s="4"/>
      <c r="V653" s="4"/>
      <c r="W653" s="6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447"/>
    </row>
    <row r="654" spans="1:34" s="170" customFormat="1" ht="12" hidden="1" customHeight="1" x14ac:dyDescent="0.2">
      <c r="A654" s="593">
        <v>1</v>
      </c>
      <c r="B654" s="593" t="s">
        <v>121</v>
      </c>
      <c r="C654" s="463" t="s">
        <v>25</v>
      </c>
      <c r="D654" s="613" t="s">
        <v>90</v>
      </c>
      <c r="E654" s="462">
        <v>1999</v>
      </c>
      <c r="F654" s="351">
        <v>21</v>
      </c>
      <c r="G654" s="58">
        <v>15</v>
      </c>
      <c r="H654" s="82">
        <v>115</v>
      </c>
      <c r="I654" s="83">
        <v>130</v>
      </c>
      <c r="J654" s="58">
        <v>42</v>
      </c>
      <c r="K654" s="82">
        <v>27</v>
      </c>
      <c r="L654" s="83">
        <v>69</v>
      </c>
      <c r="M654" s="64">
        <v>56</v>
      </c>
      <c r="N654" s="64">
        <v>363</v>
      </c>
      <c r="O654" s="172"/>
      <c r="P654" s="25"/>
      <c r="Q654" s="5"/>
      <c r="R654" s="4"/>
      <c r="S654" s="4"/>
      <c r="T654" s="5"/>
      <c r="U654" s="4"/>
      <c r="V654" s="4"/>
      <c r="W654" s="6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447"/>
    </row>
    <row r="655" spans="1:34" s="170" customFormat="1" ht="12" hidden="1" customHeight="1" x14ac:dyDescent="0.2">
      <c r="A655" s="593">
        <v>1</v>
      </c>
      <c r="B655" s="593" t="s">
        <v>121</v>
      </c>
      <c r="C655" s="463" t="s">
        <v>25</v>
      </c>
      <c r="D655" s="613" t="s">
        <v>90</v>
      </c>
      <c r="E655" s="462">
        <v>2000</v>
      </c>
      <c r="F655" s="351">
        <v>22</v>
      </c>
      <c r="G655" s="58">
        <v>16</v>
      </c>
      <c r="H655" s="82">
        <v>35</v>
      </c>
      <c r="I655" s="83">
        <v>51</v>
      </c>
      <c r="J655" s="58">
        <v>18</v>
      </c>
      <c r="K655" s="82">
        <v>31</v>
      </c>
      <c r="L655" s="83">
        <v>49</v>
      </c>
      <c r="M655" s="64">
        <v>76</v>
      </c>
      <c r="N655" s="64">
        <v>336</v>
      </c>
      <c r="O655" s="172"/>
      <c r="P655" s="25"/>
      <c r="Q655" s="5"/>
      <c r="R655" s="4"/>
      <c r="S655" s="4"/>
      <c r="T655" s="5"/>
      <c r="U655" s="4"/>
      <c r="V655" s="4"/>
      <c r="W655" s="6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447"/>
    </row>
    <row r="656" spans="1:34" s="170" customFormat="1" ht="12" hidden="1" customHeight="1" x14ac:dyDescent="0.2">
      <c r="A656" s="593">
        <v>1</v>
      </c>
      <c r="B656" s="593" t="s">
        <v>121</v>
      </c>
      <c r="C656" s="463" t="s">
        <v>25</v>
      </c>
      <c r="D656" s="613" t="s">
        <v>90</v>
      </c>
      <c r="E656" s="462">
        <v>2001</v>
      </c>
      <c r="F656" s="351">
        <v>23</v>
      </c>
      <c r="G656" s="58">
        <v>27</v>
      </c>
      <c r="H656" s="82">
        <v>82</v>
      </c>
      <c r="I656" s="83">
        <v>109</v>
      </c>
      <c r="J656" s="58">
        <v>9</v>
      </c>
      <c r="K656" s="82">
        <v>50</v>
      </c>
      <c r="L656" s="83">
        <v>59</v>
      </c>
      <c r="M656" s="64">
        <v>66</v>
      </c>
      <c r="N656" s="64">
        <v>359</v>
      </c>
      <c r="O656" s="172" t="s">
        <v>5</v>
      </c>
      <c r="P656" s="25"/>
      <c r="Q656" s="5"/>
      <c r="R656" s="4"/>
      <c r="S656" s="4"/>
      <c r="T656" s="5"/>
      <c r="U656" s="4"/>
      <c r="V656" s="4"/>
      <c r="W656" s="6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447"/>
    </row>
    <row r="657" spans="1:34" s="170" customFormat="1" ht="12" hidden="1" customHeight="1" x14ac:dyDescent="0.2">
      <c r="A657" s="593">
        <v>1</v>
      </c>
      <c r="B657" s="593" t="s">
        <v>121</v>
      </c>
      <c r="C657" s="463" t="s">
        <v>25</v>
      </c>
      <c r="D657" s="613" t="s">
        <v>90</v>
      </c>
      <c r="E657" s="462">
        <v>2002</v>
      </c>
      <c r="F657" s="351">
        <v>24</v>
      </c>
      <c r="G657" s="58">
        <v>44</v>
      </c>
      <c r="H657" s="82">
        <v>75</v>
      </c>
      <c r="I657" s="83">
        <v>119</v>
      </c>
      <c r="J657" s="58">
        <v>24</v>
      </c>
      <c r="K657" s="82">
        <v>50</v>
      </c>
      <c r="L657" s="83">
        <v>74</v>
      </c>
      <c r="M657" s="63">
        <v>51</v>
      </c>
      <c r="N657" s="63">
        <v>382</v>
      </c>
      <c r="O657" s="172"/>
      <c r="P657" s="25"/>
      <c r="Q657" s="5"/>
      <c r="R657" s="4"/>
      <c r="S657" s="4"/>
      <c r="T657" s="5"/>
      <c r="U657" s="4"/>
      <c r="V657" s="4"/>
      <c r="W657" s="6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447"/>
    </row>
    <row r="658" spans="1:34" s="170" customFormat="1" ht="12" hidden="1" customHeight="1" x14ac:dyDescent="0.2">
      <c r="A658" s="593">
        <v>1</v>
      </c>
      <c r="B658" s="593" t="s">
        <v>121</v>
      </c>
      <c r="C658" s="463" t="s">
        <v>25</v>
      </c>
      <c r="D658" s="613" t="s">
        <v>90</v>
      </c>
      <c r="E658" s="462">
        <v>2003</v>
      </c>
      <c r="F658" s="351">
        <v>25</v>
      </c>
      <c r="G658" s="58">
        <v>52</v>
      </c>
      <c r="H658" s="82">
        <v>33</v>
      </c>
      <c r="I658" s="83">
        <v>85</v>
      </c>
      <c r="J658" s="58">
        <v>23</v>
      </c>
      <c r="K658" s="82">
        <v>37</v>
      </c>
      <c r="L658" s="83">
        <v>60</v>
      </c>
      <c r="M658" s="63">
        <v>102</v>
      </c>
      <c r="N658" s="63">
        <v>340</v>
      </c>
      <c r="O658" s="172"/>
      <c r="P658" s="25"/>
      <c r="Q658" s="5"/>
      <c r="R658" s="4"/>
      <c r="S658" s="4"/>
      <c r="T658" s="5"/>
      <c r="U658" s="4"/>
      <c r="V658" s="4"/>
      <c r="W658" s="6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447"/>
    </row>
    <row r="659" spans="1:34" s="170" customFormat="1" ht="12" hidden="1" customHeight="1" x14ac:dyDescent="0.2">
      <c r="A659" s="593">
        <v>1</v>
      </c>
      <c r="B659" s="593"/>
      <c r="C659" s="463" t="s">
        <v>25</v>
      </c>
      <c r="D659" s="613" t="s">
        <v>90</v>
      </c>
      <c r="E659" s="462">
        <v>2004</v>
      </c>
      <c r="F659" s="351">
        <v>26</v>
      </c>
      <c r="G659" s="58">
        <v>47</v>
      </c>
      <c r="H659" s="82">
        <v>11</v>
      </c>
      <c r="I659" s="83">
        <v>58</v>
      </c>
      <c r="J659" s="58">
        <v>5</v>
      </c>
      <c r="K659" s="82">
        <v>40</v>
      </c>
      <c r="L659" s="83">
        <v>45</v>
      </c>
      <c r="M659" s="63">
        <v>34</v>
      </c>
      <c r="N659" s="63">
        <v>351</v>
      </c>
      <c r="O659" s="172"/>
      <c r="P659" s="25"/>
      <c r="Q659" s="5"/>
      <c r="R659" s="4"/>
      <c r="S659" s="4"/>
      <c r="T659" s="5"/>
      <c r="U659" s="4"/>
      <c r="V659" s="4"/>
      <c r="W659" s="6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447"/>
    </row>
    <row r="660" spans="1:34" s="170" customFormat="1" ht="12" hidden="1" customHeight="1" x14ac:dyDescent="0.2">
      <c r="A660" s="593">
        <v>1</v>
      </c>
      <c r="B660" s="593"/>
      <c r="C660" s="463" t="s">
        <v>25</v>
      </c>
      <c r="D660" s="632" t="s">
        <v>214</v>
      </c>
      <c r="E660" s="461">
        <v>2006</v>
      </c>
      <c r="F660" s="351">
        <v>27</v>
      </c>
      <c r="G660" s="58">
        <v>62</v>
      </c>
      <c r="H660" s="82">
        <v>0</v>
      </c>
      <c r="I660" s="83">
        <v>62</v>
      </c>
      <c r="J660" s="58">
        <v>21</v>
      </c>
      <c r="K660" s="82">
        <v>41</v>
      </c>
      <c r="L660" s="83">
        <v>62</v>
      </c>
      <c r="M660" s="63">
        <v>56</v>
      </c>
      <c r="N660" s="61">
        <v>223</v>
      </c>
      <c r="O660" s="172" t="s">
        <v>5</v>
      </c>
      <c r="P660" s="25"/>
      <c r="Q660" s="4"/>
      <c r="R660" s="4"/>
      <c r="S660" s="4"/>
      <c r="T660" s="4"/>
      <c r="U660" s="4"/>
      <c r="V660" s="4"/>
      <c r="W660" s="4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447"/>
    </row>
    <row r="661" spans="1:34" s="170" customFormat="1" ht="12" hidden="1" customHeight="1" x14ac:dyDescent="0.2">
      <c r="A661" s="593">
        <v>1</v>
      </c>
      <c r="B661" s="593"/>
      <c r="C661" s="463" t="s">
        <v>25</v>
      </c>
      <c r="D661" s="632" t="s">
        <v>214</v>
      </c>
      <c r="E661" s="461">
        <v>2007</v>
      </c>
      <c r="F661" s="351">
        <v>3</v>
      </c>
      <c r="G661" s="58">
        <v>24</v>
      </c>
      <c r="H661" s="82">
        <v>0</v>
      </c>
      <c r="I661" s="83">
        <v>24</v>
      </c>
      <c r="J661" s="58">
        <v>26</v>
      </c>
      <c r="K661" s="82">
        <v>0</v>
      </c>
      <c r="L661" s="83">
        <v>26</v>
      </c>
      <c r="M661" s="63">
        <v>18</v>
      </c>
      <c r="N661" s="63">
        <v>286</v>
      </c>
      <c r="O661" s="172" t="s">
        <v>5</v>
      </c>
      <c r="P661" s="25"/>
      <c r="Q661" s="5"/>
      <c r="R661" s="4"/>
      <c r="S661" s="4"/>
      <c r="T661" s="5"/>
      <c r="U661" s="4"/>
      <c r="V661" s="4"/>
      <c r="W661" s="6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447"/>
    </row>
    <row r="662" spans="1:34" s="170" customFormat="1" ht="12" hidden="1" customHeight="1" x14ac:dyDescent="0.2">
      <c r="A662" s="593">
        <v>1</v>
      </c>
      <c r="B662" s="593"/>
      <c r="C662" s="463" t="s">
        <v>25</v>
      </c>
      <c r="D662" s="632" t="s">
        <v>214</v>
      </c>
      <c r="E662" s="461">
        <v>2008</v>
      </c>
      <c r="F662" s="351">
        <v>4</v>
      </c>
      <c r="G662" s="58">
        <v>11</v>
      </c>
      <c r="H662" s="82">
        <v>0</v>
      </c>
      <c r="I662" s="83">
        <v>11</v>
      </c>
      <c r="J662" s="58">
        <v>22</v>
      </c>
      <c r="K662" s="82">
        <v>3</v>
      </c>
      <c r="L662" s="83">
        <v>25</v>
      </c>
      <c r="M662" s="63">
        <v>34</v>
      </c>
      <c r="N662" s="63">
        <v>277</v>
      </c>
      <c r="O662" s="172"/>
      <c r="P662" s="25"/>
      <c r="Q662" s="5"/>
      <c r="R662" s="4"/>
      <c r="S662" s="4"/>
      <c r="T662" s="5"/>
      <c r="U662" s="4"/>
      <c r="V662" s="4"/>
      <c r="W662" s="6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447"/>
    </row>
    <row r="663" spans="1:34" s="147" customFormat="1" ht="12" hidden="1" customHeight="1" x14ac:dyDescent="0.2">
      <c r="A663" s="593">
        <v>1</v>
      </c>
      <c r="B663" s="593"/>
      <c r="C663" s="609"/>
      <c r="D663" s="473"/>
      <c r="E663" s="461">
        <v>2009</v>
      </c>
      <c r="F663" s="351">
        <v>5</v>
      </c>
      <c r="G663" s="58">
        <v>9</v>
      </c>
      <c r="H663" s="82">
        <v>0</v>
      </c>
      <c r="I663" s="83">
        <v>9</v>
      </c>
      <c r="J663" s="58">
        <v>16</v>
      </c>
      <c r="K663" s="77">
        <v>2</v>
      </c>
      <c r="L663" s="344">
        <f>J663+K663</f>
        <v>18</v>
      </c>
      <c r="M663" s="63">
        <v>21</v>
      </c>
      <c r="N663" s="63">
        <v>274</v>
      </c>
      <c r="O663" s="172"/>
      <c r="P663" s="25"/>
      <c r="Q663" s="5"/>
      <c r="R663" s="4"/>
      <c r="S663" s="4"/>
      <c r="T663" s="5"/>
      <c r="U663" s="4"/>
      <c r="V663" s="4"/>
      <c r="W663" s="6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447"/>
    </row>
    <row r="664" spans="1:34" s="147" customFormat="1" ht="12" customHeight="1" x14ac:dyDescent="0.2">
      <c r="A664" s="593">
        <v>1</v>
      </c>
      <c r="B664" s="593"/>
      <c r="C664" s="463" t="s">
        <v>25</v>
      </c>
      <c r="D664" s="632" t="s">
        <v>214</v>
      </c>
      <c r="E664" s="462">
        <v>2010</v>
      </c>
      <c r="F664" s="351">
        <v>6</v>
      </c>
      <c r="G664" s="409">
        <v>14</v>
      </c>
      <c r="H664" s="410">
        <v>0</v>
      </c>
      <c r="I664" s="411">
        <f>SUM(H664,G664)</f>
        <v>14</v>
      </c>
      <c r="J664" s="409">
        <v>24</v>
      </c>
      <c r="K664" s="412">
        <v>1</v>
      </c>
      <c r="L664" s="344">
        <f>J664+K664</f>
        <v>25</v>
      </c>
      <c r="M664" s="65">
        <v>23</v>
      </c>
      <c r="N664" s="65">
        <v>276</v>
      </c>
      <c r="O664" s="172"/>
      <c r="P664" s="25"/>
      <c r="Q664" s="5"/>
      <c r="R664" s="4"/>
      <c r="S664" s="4"/>
      <c r="T664" s="5"/>
      <c r="U664" s="4"/>
      <c r="V664" s="4"/>
      <c r="W664" s="6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438"/>
    </row>
    <row r="665" spans="1:34" s="446" customFormat="1" ht="12" customHeight="1" x14ac:dyDescent="0.2">
      <c r="A665" s="593"/>
      <c r="B665" s="593"/>
      <c r="C665" s="463"/>
      <c r="D665" s="613"/>
      <c r="E665" s="462">
        <v>2011</v>
      </c>
      <c r="F665" s="351"/>
      <c r="G665" s="409">
        <v>26</v>
      </c>
      <c r="H665" s="410">
        <v>5</v>
      </c>
      <c r="I665" s="411">
        <f>SUM(H665,G665)</f>
        <v>31</v>
      </c>
      <c r="J665" s="409">
        <v>9</v>
      </c>
      <c r="K665" s="412">
        <v>0</v>
      </c>
      <c r="L665" s="344">
        <f>J665+K665</f>
        <v>9</v>
      </c>
      <c r="M665" s="65">
        <v>35</v>
      </c>
      <c r="N665" s="65">
        <v>250</v>
      </c>
      <c r="O665" s="531"/>
      <c r="P665" s="266"/>
      <c r="Q665" s="267"/>
      <c r="R665" s="268"/>
      <c r="S665" s="268"/>
      <c r="T665" s="267"/>
      <c r="U665" s="268"/>
      <c r="V665" s="268"/>
      <c r="W665" s="271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438">
        <f>N664+L665-M665</f>
        <v>250</v>
      </c>
    </row>
    <row r="666" spans="1:34" s="446" customFormat="1" ht="12" customHeight="1" x14ac:dyDescent="0.2">
      <c r="A666" s="593"/>
      <c r="B666" s="593"/>
      <c r="C666" s="463"/>
      <c r="D666" s="613"/>
      <c r="E666" s="462" t="s">
        <v>381</v>
      </c>
      <c r="F666" s="351"/>
      <c r="G666" s="342">
        <v>24</v>
      </c>
      <c r="H666" s="343">
        <v>1</v>
      </c>
      <c r="I666" s="344">
        <v>25</v>
      </c>
      <c r="J666" s="345">
        <v>12</v>
      </c>
      <c r="K666" s="343">
        <v>0</v>
      </c>
      <c r="L666" s="344">
        <f>J666+K666</f>
        <v>12</v>
      </c>
      <c r="M666" s="346">
        <v>68</v>
      </c>
      <c r="N666" s="346">
        <v>194</v>
      </c>
      <c r="O666" s="531"/>
      <c r="P666" s="266"/>
      <c r="Q666" s="267"/>
      <c r="R666" s="268"/>
      <c r="S666" s="268"/>
      <c r="T666" s="267"/>
      <c r="U666" s="268"/>
      <c r="V666" s="268"/>
      <c r="W666" s="271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438">
        <f>N665+L666-M666</f>
        <v>194</v>
      </c>
    </row>
    <row r="667" spans="1:34" s="446" customFormat="1" ht="12" customHeight="1" x14ac:dyDescent="0.2">
      <c r="A667" s="593"/>
      <c r="B667" s="593"/>
      <c r="C667" s="463"/>
      <c r="D667" s="613"/>
      <c r="E667" s="462">
        <v>2013</v>
      </c>
      <c r="F667" s="351"/>
      <c r="G667" s="343">
        <v>26</v>
      </c>
      <c r="H667" s="343">
        <v>1</v>
      </c>
      <c r="I667" s="344">
        <v>27</v>
      </c>
      <c r="J667" s="345">
        <v>18</v>
      </c>
      <c r="K667" s="343">
        <v>1</v>
      </c>
      <c r="L667" s="344">
        <f>J667+K667</f>
        <v>19</v>
      </c>
      <c r="M667" s="346">
        <v>9</v>
      </c>
      <c r="N667" s="346">
        <v>86</v>
      </c>
      <c r="O667" s="531"/>
      <c r="P667" s="266"/>
      <c r="Q667" s="267"/>
      <c r="R667" s="268"/>
      <c r="S667" s="268"/>
      <c r="T667" s="267"/>
      <c r="U667" s="268"/>
      <c r="V667" s="268"/>
      <c r="W667" s="271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438"/>
    </row>
    <row r="668" spans="1:34" s="446" customFormat="1" ht="12" customHeight="1" x14ac:dyDescent="0.2">
      <c r="A668" s="593"/>
      <c r="B668" s="593"/>
      <c r="C668" s="463"/>
      <c r="D668" s="613"/>
      <c r="E668" s="463">
        <v>2014</v>
      </c>
      <c r="F668" s="351"/>
      <c r="G668" s="343">
        <v>30</v>
      </c>
      <c r="H668" s="343">
        <v>0</v>
      </c>
      <c r="I668" s="344">
        <v>30</v>
      </c>
      <c r="J668" s="345">
        <v>18</v>
      </c>
      <c r="K668" s="343">
        <v>1</v>
      </c>
      <c r="L668" s="344">
        <v>19</v>
      </c>
      <c r="M668" s="346">
        <v>8</v>
      </c>
      <c r="N668" s="346">
        <v>97</v>
      </c>
      <c r="O668" s="531"/>
      <c r="P668" s="266"/>
      <c r="Q668" s="267"/>
      <c r="R668" s="268"/>
      <c r="S668" s="268"/>
      <c r="T668" s="267"/>
      <c r="U668" s="268"/>
      <c r="V668" s="268"/>
      <c r="W668" s="271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438"/>
    </row>
    <row r="669" spans="1:34" s="147" customFormat="1" ht="6.75" customHeight="1" thickBot="1" x14ac:dyDescent="0.25">
      <c r="A669" s="593"/>
      <c r="B669" s="595"/>
      <c r="C669" s="463"/>
      <c r="D669" s="613"/>
      <c r="E669" s="462"/>
      <c r="F669" s="351">
        <v>7</v>
      </c>
      <c r="G669" s="58"/>
      <c r="H669" s="82"/>
      <c r="I669" s="83"/>
      <c r="J669" s="58"/>
      <c r="K669" s="82"/>
      <c r="L669" s="83"/>
      <c r="M669" s="63"/>
      <c r="N669" s="63"/>
      <c r="O669" s="172"/>
      <c r="P669" s="25"/>
      <c r="Q669" s="5"/>
      <c r="R669" s="4"/>
      <c r="S669" s="4"/>
      <c r="T669" s="5"/>
      <c r="U669" s="4"/>
      <c r="V669" s="4"/>
      <c r="W669" s="6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447"/>
    </row>
    <row r="670" spans="1:34" s="147" customFormat="1" ht="12" hidden="1" customHeight="1" x14ac:dyDescent="0.2">
      <c r="A670" s="593">
        <v>1</v>
      </c>
      <c r="B670" s="593" t="s">
        <v>120</v>
      </c>
      <c r="C670" s="463"/>
      <c r="D670" s="632" t="s">
        <v>91</v>
      </c>
      <c r="E670" s="462">
        <v>1984</v>
      </c>
      <c r="F670" s="351">
        <v>8</v>
      </c>
      <c r="G670" s="409">
        <v>3</v>
      </c>
      <c r="H670" s="410">
        <v>24</v>
      </c>
      <c r="I670" s="411">
        <v>27</v>
      </c>
      <c r="J670" s="409">
        <v>4</v>
      </c>
      <c r="K670" s="410">
        <v>84</v>
      </c>
      <c r="L670" s="411">
        <v>88</v>
      </c>
      <c r="M670" s="65">
        <v>10</v>
      </c>
      <c r="N670" s="65">
        <v>104</v>
      </c>
      <c r="O670" s="172"/>
      <c r="P670" s="25"/>
      <c r="Q670" s="5"/>
      <c r="R670" s="4"/>
      <c r="S670" s="4"/>
      <c r="T670" s="5"/>
      <c r="U670" s="4"/>
      <c r="V670" s="4"/>
      <c r="W670" s="6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447"/>
    </row>
    <row r="671" spans="1:34" s="147" customFormat="1" ht="12" hidden="1" customHeight="1" x14ac:dyDescent="0.2">
      <c r="A671" s="593">
        <v>1</v>
      </c>
      <c r="B671" s="593" t="s">
        <v>120</v>
      </c>
      <c r="C671" s="462" t="s">
        <v>26</v>
      </c>
      <c r="D671" s="632" t="s">
        <v>91</v>
      </c>
      <c r="E671" s="462">
        <v>1985</v>
      </c>
      <c r="F671" s="351">
        <v>9</v>
      </c>
      <c r="G671" s="409">
        <v>2</v>
      </c>
      <c r="H671" s="410">
        <v>20</v>
      </c>
      <c r="I671" s="411">
        <v>22</v>
      </c>
      <c r="J671" s="409">
        <v>1</v>
      </c>
      <c r="K671" s="410">
        <v>28</v>
      </c>
      <c r="L671" s="411">
        <v>29</v>
      </c>
      <c r="M671" s="65">
        <v>11</v>
      </c>
      <c r="N671" s="65">
        <v>122</v>
      </c>
      <c r="O671" s="172"/>
      <c r="P671" s="25"/>
      <c r="Q671" s="5"/>
      <c r="R671" s="4"/>
      <c r="S671" s="4"/>
      <c r="T671" s="5"/>
      <c r="U671" s="4"/>
      <c r="V671" s="4"/>
      <c r="W671" s="6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447"/>
    </row>
    <row r="672" spans="1:34" s="147" customFormat="1" ht="12" hidden="1" customHeight="1" x14ac:dyDescent="0.2">
      <c r="A672" s="593">
        <v>1</v>
      </c>
      <c r="B672" s="593" t="s">
        <v>120</v>
      </c>
      <c r="C672" s="462" t="s">
        <v>26</v>
      </c>
      <c r="D672" s="632" t="s">
        <v>91</v>
      </c>
      <c r="E672" s="462">
        <v>1986</v>
      </c>
      <c r="F672" s="351">
        <v>10</v>
      </c>
      <c r="G672" s="409">
        <v>1</v>
      </c>
      <c r="H672" s="410">
        <v>15</v>
      </c>
      <c r="I672" s="411">
        <v>16</v>
      </c>
      <c r="J672" s="409">
        <v>3</v>
      </c>
      <c r="K672" s="410">
        <v>10</v>
      </c>
      <c r="L672" s="411">
        <v>13</v>
      </c>
      <c r="M672" s="65">
        <v>24</v>
      </c>
      <c r="N672" s="65">
        <v>111</v>
      </c>
      <c r="O672" s="172"/>
      <c r="P672" s="25"/>
      <c r="Q672" s="5"/>
      <c r="R672" s="4"/>
      <c r="S672" s="4"/>
      <c r="T672" s="5"/>
      <c r="U672" s="4"/>
      <c r="V672" s="4"/>
      <c r="W672" s="6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447"/>
    </row>
    <row r="673" spans="1:34" s="147" customFormat="1" ht="12" hidden="1" customHeight="1" x14ac:dyDescent="0.2">
      <c r="A673" s="593">
        <v>1</v>
      </c>
      <c r="B673" s="593" t="s">
        <v>120</v>
      </c>
      <c r="C673" s="462" t="s">
        <v>26</v>
      </c>
      <c r="D673" s="632" t="s">
        <v>91</v>
      </c>
      <c r="E673" s="465">
        <v>1987</v>
      </c>
      <c r="F673" s="351">
        <v>11</v>
      </c>
      <c r="G673" s="58">
        <v>0</v>
      </c>
      <c r="H673" s="82">
        <v>0</v>
      </c>
      <c r="I673" s="83">
        <v>0</v>
      </c>
      <c r="J673" s="58">
        <v>0</v>
      </c>
      <c r="K673" s="82">
        <v>0</v>
      </c>
      <c r="L673" s="83">
        <v>0</v>
      </c>
      <c r="M673" s="69">
        <v>0</v>
      </c>
      <c r="N673" s="69">
        <v>0</v>
      </c>
      <c r="O673" s="172"/>
      <c r="P673" s="25"/>
      <c r="Q673" s="5"/>
      <c r="R673" s="4"/>
      <c r="S673" s="4"/>
      <c r="T673" s="5"/>
      <c r="U673" s="4"/>
      <c r="V673" s="4"/>
      <c r="W673" s="6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447"/>
    </row>
    <row r="674" spans="1:34" s="147" customFormat="1" ht="12" hidden="1" customHeight="1" x14ac:dyDescent="0.2">
      <c r="A674" s="593">
        <v>1</v>
      </c>
      <c r="B674" s="593" t="s">
        <v>120</v>
      </c>
      <c r="C674" s="462" t="s">
        <v>26</v>
      </c>
      <c r="D674" s="613" t="s">
        <v>91</v>
      </c>
      <c r="E674" s="463">
        <v>1988</v>
      </c>
      <c r="F674" s="351">
        <v>12</v>
      </c>
      <c r="G674" s="58">
        <v>0</v>
      </c>
      <c r="H674" s="90">
        <v>0</v>
      </c>
      <c r="I674" s="91">
        <v>0</v>
      </c>
      <c r="J674" s="89">
        <v>0</v>
      </c>
      <c r="K674" s="90">
        <v>0</v>
      </c>
      <c r="L674" s="91">
        <v>0</v>
      </c>
      <c r="M674" s="68">
        <v>0</v>
      </c>
      <c r="N674" s="63">
        <v>121</v>
      </c>
      <c r="O674" s="173"/>
      <c r="P674" s="32"/>
      <c r="Q674" s="12"/>
      <c r="R674" s="11"/>
      <c r="S674" s="11"/>
      <c r="T674" s="12"/>
      <c r="U674" s="11"/>
      <c r="V674" s="11"/>
      <c r="W674" s="13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447"/>
    </row>
    <row r="675" spans="1:34" s="147" customFormat="1" ht="12" hidden="1" customHeight="1" x14ac:dyDescent="0.2">
      <c r="A675" s="593">
        <v>1</v>
      </c>
      <c r="B675" s="593" t="s">
        <v>120</v>
      </c>
      <c r="C675" s="463" t="s">
        <v>26</v>
      </c>
      <c r="D675" s="632" t="s">
        <v>91</v>
      </c>
      <c r="E675" s="462">
        <v>1989</v>
      </c>
      <c r="F675" s="351">
        <v>13</v>
      </c>
      <c r="G675" s="409">
        <v>8</v>
      </c>
      <c r="H675" s="410">
        <v>15</v>
      </c>
      <c r="I675" s="411">
        <v>23</v>
      </c>
      <c r="J675" s="409">
        <v>2</v>
      </c>
      <c r="K675" s="410">
        <v>8</v>
      </c>
      <c r="L675" s="411">
        <v>10</v>
      </c>
      <c r="M675" s="65">
        <v>14</v>
      </c>
      <c r="N675" s="65">
        <v>117</v>
      </c>
      <c r="O675" s="172"/>
      <c r="P675" s="25"/>
      <c r="Q675" s="5"/>
      <c r="R675" s="4"/>
      <c r="S675" s="4"/>
      <c r="T675" s="5"/>
      <c r="U675" s="4"/>
      <c r="V675" s="4"/>
      <c r="W675" s="6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447"/>
    </row>
    <row r="676" spans="1:34" s="147" customFormat="1" ht="12" hidden="1" customHeight="1" x14ac:dyDescent="0.2">
      <c r="A676" s="593">
        <v>1</v>
      </c>
      <c r="B676" s="593" t="s">
        <v>120</v>
      </c>
      <c r="C676" s="462" t="s">
        <v>26</v>
      </c>
      <c r="D676" s="632" t="s">
        <v>91</v>
      </c>
      <c r="E676" s="462">
        <v>1990</v>
      </c>
      <c r="F676" s="351">
        <v>14</v>
      </c>
      <c r="G676" s="58">
        <v>9</v>
      </c>
      <c r="H676" s="82">
        <v>19</v>
      </c>
      <c r="I676" s="83">
        <v>28</v>
      </c>
      <c r="J676" s="58">
        <v>3</v>
      </c>
      <c r="K676" s="82">
        <v>9</v>
      </c>
      <c r="L676" s="83">
        <v>12</v>
      </c>
      <c r="M676" s="63">
        <v>21</v>
      </c>
      <c r="N676" s="64">
        <v>108</v>
      </c>
      <c r="O676" s="172"/>
      <c r="P676" s="25"/>
      <c r="Q676" s="5"/>
      <c r="R676" s="4"/>
      <c r="S676" s="4"/>
      <c r="T676" s="5"/>
      <c r="U676" s="4"/>
      <c r="V676" s="4"/>
      <c r="W676" s="6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447"/>
    </row>
    <row r="677" spans="1:34" s="147" customFormat="1" ht="12" hidden="1" customHeight="1" x14ac:dyDescent="0.2">
      <c r="A677" s="593">
        <v>1</v>
      </c>
      <c r="B677" s="593" t="s">
        <v>120</v>
      </c>
      <c r="C677" s="462" t="s">
        <v>26</v>
      </c>
      <c r="D677" s="632" t="s">
        <v>91</v>
      </c>
      <c r="E677" s="462">
        <v>1991</v>
      </c>
      <c r="F677" s="351">
        <v>15</v>
      </c>
      <c r="G677" s="58">
        <v>4</v>
      </c>
      <c r="H677" s="82">
        <v>22</v>
      </c>
      <c r="I677" s="83">
        <v>26</v>
      </c>
      <c r="J677" s="58">
        <v>7</v>
      </c>
      <c r="K677" s="82">
        <v>14</v>
      </c>
      <c r="L677" s="83">
        <v>21</v>
      </c>
      <c r="M677" s="63">
        <v>25</v>
      </c>
      <c r="N677" s="64">
        <v>102</v>
      </c>
      <c r="O677" s="172"/>
      <c r="P677" s="25"/>
      <c r="Q677" s="5"/>
      <c r="R677" s="4"/>
      <c r="S677" s="4"/>
      <c r="T677" s="5"/>
      <c r="U677" s="4"/>
      <c r="V677" s="4"/>
      <c r="W677" s="6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447"/>
    </row>
    <row r="678" spans="1:34" s="147" customFormat="1" ht="12" hidden="1" customHeight="1" x14ac:dyDescent="0.2">
      <c r="A678" s="593">
        <v>1</v>
      </c>
      <c r="B678" s="593" t="s">
        <v>120</v>
      </c>
      <c r="C678" s="462" t="s">
        <v>26</v>
      </c>
      <c r="D678" s="632" t="s">
        <v>91</v>
      </c>
      <c r="E678" s="462">
        <v>1992</v>
      </c>
      <c r="F678" s="351">
        <v>16</v>
      </c>
      <c r="G678" s="58">
        <v>0</v>
      </c>
      <c r="H678" s="82">
        <v>32</v>
      </c>
      <c r="I678" s="83">
        <v>32</v>
      </c>
      <c r="J678" s="58">
        <v>0</v>
      </c>
      <c r="K678" s="82">
        <v>19</v>
      </c>
      <c r="L678" s="83">
        <v>19</v>
      </c>
      <c r="M678" s="63">
        <v>20</v>
      </c>
      <c r="N678" s="64">
        <v>101</v>
      </c>
      <c r="O678" s="172"/>
      <c r="P678" s="25"/>
      <c r="Q678" s="5"/>
      <c r="R678" s="4"/>
      <c r="S678" s="4"/>
      <c r="T678" s="5"/>
      <c r="U678" s="4"/>
      <c r="V678" s="4"/>
      <c r="W678" s="6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447"/>
    </row>
    <row r="679" spans="1:34" s="147" customFormat="1" ht="12" hidden="1" customHeight="1" x14ac:dyDescent="0.2">
      <c r="A679" s="593">
        <v>1</v>
      </c>
      <c r="B679" s="593" t="s">
        <v>120</v>
      </c>
      <c r="C679" s="462" t="s">
        <v>26</v>
      </c>
      <c r="D679" s="632" t="s">
        <v>91</v>
      </c>
      <c r="E679" s="462">
        <v>1993</v>
      </c>
      <c r="F679" s="351">
        <v>17</v>
      </c>
      <c r="G679" s="58">
        <v>5</v>
      </c>
      <c r="H679" s="82">
        <v>14</v>
      </c>
      <c r="I679" s="83">
        <v>19</v>
      </c>
      <c r="J679" s="58">
        <v>3</v>
      </c>
      <c r="K679" s="82">
        <v>17</v>
      </c>
      <c r="L679" s="83">
        <v>20</v>
      </c>
      <c r="M679" s="63">
        <v>9</v>
      </c>
      <c r="N679" s="64">
        <v>112</v>
      </c>
      <c r="O679" s="172"/>
      <c r="P679" s="25"/>
      <c r="Q679" s="5"/>
      <c r="R679" s="4"/>
      <c r="S679" s="4"/>
      <c r="T679" s="5"/>
      <c r="U679" s="4"/>
      <c r="V679" s="4"/>
      <c r="W679" s="6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447"/>
    </row>
    <row r="680" spans="1:34" s="147" customFormat="1" ht="12" hidden="1" customHeight="1" x14ac:dyDescent="0.2">
      <c r="A680" s="593">
        <v>1</v>
      </c>
      <c r="B680" s="593" t="s">
        <v>120</v>
      </c>
      <c r="C680" s="462" t="s">
        <v>26</v>
      </c>
      <c r="D680" s="632" t="s">
        <v>91</v>
      </c>
      <c r="E680" s="462">
        <v>1994</v>
      </c>
      <c r="F680" s="351">
        <v>18</v>
      </c>
      <c r="G680" s="58">
        <v>5</v>
      </c>
      <c r="H680" s="82">
        <v>22</v>
      </c>
      <c r="I680" s="83">
        <v>27</v>
      </c>
      <c r="J680" s="58">
        <v>2</v>
      </c>
      <c r="K680" s="82">
        <v>35</v>
      </c>
      <c r="L680" s="83">
        <v>37</v>
      </c>
      <c r="M680" s="63">
        <v>15</v>
      </c>
      <c r="N680" s="64">
        <v>22</v>
      </c>
      <c r="O680" s="172"/>
      <c r="P680" s="25"/>
      <c r="Q680" s="5"/>
      <c r="R680" s="4"/>
      <c r="S680" s="4"/>
      <c r="T680" s="5"/>
      <c r="U680" s="4"/>
      <c r="V680" s="4"/>
      <c r="W680" s="6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447"/>
    </row>
    <row r="681" spans="1:34" s="147" customFormat="1" ht="12" hidden="1" customHeight="1" x14ac:dyDescent="0.2">
      <c r="A681" s="593">
        <v>1</v>
      </c>
      <c r="B681" s="593" t="s">
        <v>120</v>
      </c>
      <c r="C681" s="462" t="s">
        <v>26</v>
      </c>
      <c r="D681" s="632" t="s">
        <v>91</v>
      </c>
      <c r="E681" s="462">
        <v>1995</v>
      </c>
      <c r="F681" s="351">
        <v>19</v>
      </c>
      <c r="G681" s="58">
        <v>1</v>
      </c>
      <c r="H681" s="82">
        <v>12</v>
      </c>
      <c r="I681" s="83">
        <v>13</v>
      </c>
      <c r="J681" s="58">
        <v>5</v>
      </c>
      <c r="K681" s="82">
        <v>24</v>
      </c>
      <c r="L681" s="83">
        <v>29</v>
      </c>
      <c r="M681" s="63">
        <v>12</v>
      </c>
      <c r="N681" s="64">
        <v>39</v>
      </c>
      <c r="O681" s="172"/>
      <c r="P681" s="25"/>
      <c r="Q681" s="5"/>
      <c r="R681" s="4"/>
      <c r="S681" s="4"/>
      <c r="T681" s="5"/>
      <c r="U681" s="4"/>
      <c r="V681" s="4"/>
      <c r="W681" s="6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447"/>
    </row>
    <row r="682" spans="1:34" s="147" customFormat="1" ht="12" hidden="1" customHeight="1" x14ac:dyDescent="0.2">
      <c r="A682" s="593">
        <v>1</v>
      </c>
      <c r="B682" s="593" t="s">
        <v>120</v>
      </c>
      <c r="C682" s="462" t="s">
        <v>26</v>
      </c>
      <c r="D682" s="632" t="s">
        <v>91</v>
      </c>
      <c r="E682" s="462">
        <v>1996</v>
      </c>
      <c r="F682" s="351">
        <v>20</v>
      </c>
      <c r="G682" s="58">
        <v>5</v>
      </c>
      <c r="H682" s="82">
        <v>6</v>
      </c>
      <c r="I682" s="83">
        <v>11</v>
      </c>
      <c r="J682" s="58">
        <v>3</v>
      </c>
      <c r="K682" s="82">
        <v>9</v>
      </c>
      <c r="L682" s="83">
        <v>12</v>
      </c>
      <c r="M682" s="63">
        <v>16</v>
      </c>
      <c r="N682" s="64">
        <v>140</v>
      </c>
      <c r="O682" s="172"/>
      <c r="P682" s="25"/>
      <c r="Q682" s="5"/>
      <c r="R682" s="4"/>
      <c r="S682" s="4"/>
      <c r="T682" s="5"/>
      <c r="U682" s="4"/>
      <c r="V682" s="4"/>
      <c r="W682" s="6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447"/>
    </row>
    <row r="683" spans="1:34" s="147" customFormat="1" ht="12" hidden="1" customHeight="1" x14ac:dyDescent="0.2">
      <c r="A683" s="593">
        <v>1</v>
      </c>
      <c r="B683" s="593" t="s">
        <v>120</v>
      </c>
      <c r="C683" s="462" t="s">
        <v>26</v>
      </c>
      <c r="D683" s="632" t="s">
        <v>91</v>
      </c>
      <c r="E683" s="462">
        <v>1997</v>
      </c>
      <c r="F683" s="351">
        <v>21</v>
      </c>
      <c r="G683" s="58">
        <v>2</v>
      </c>
      <c r="H683" s="82">
        <v>6</v>
      </c>
      <c r="I683" s="83">
        <v>8</v>
      </c>
      <c r="J683" s="58">
        <v>3</v>
      </c>
      <c r="K683" s="82">
        <v>4</v>
      </c>
      <c r="L683" s="83">
        <v>7</v>
      </c>
      <c r="M683" s="63">
        <v>12</v>
      </c>
      <c r="N683" s="64">
        <v>135</v>
      </c>
      <c r="O683" s="172"/>
      <c r="P683" s="25"/>
      <c r="Q683" s="5"/>
      <c r="R683" s="4"/>
      <c r="S683" s="4"/>
      <c r="T683" s="5"/>
      <c r="U683" s="4"/>
      <c r="V683" s="4"/>
      <c r="W683" s="6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447"/>
    </row>
    <row r="684" spans="1:34" s="147" customFormat="1" ht="12" hidden="1" customHeight="1" x14ac:dyDescent="0.2">
      <c r="A684" s="593">
        <v>1</v>
      </c>
      <c r="B684" s="593" t="s">
        <v>120</v>
      </c>
      <c r="C684" s="462" t="s">
        <v>26</v>
      </c>
      <c r="D684" s="632" t="s">
        <v>91</v>
      </c>
      <c r="E684" s="462">
        <v>1998</v>
      </c>
      <c r="F684" s="351">
        <v>22</v>
      </c>
      <c r="G684" s="58">
        <v>2</v>
      </c>
      <c r="H684" s="82">
        <v>3</v>
      </c>
      <c r="I684" s="83">
        <v>5</v>
      </c>
      <c r="J684" s="58">
        <v>1</v>
      </c>
      <c r="K684" s="82">
        <v>1</v>
      </c>
      <c r="L684" s="83">
        <v>2</v>
      </c>
      <c r="M684" s="64">
        <v>12</v>
      </c>
      <c r="N684" s="64">
        <v>125</v>
      </c>
      <c r="O684" s="172"/>
      <c r="P684" s="25"/>
      <c r="Q684" s="5"/>
      <c r="R684" s="4"/>
      <c r="S684" s="4"/>
      <c r="T684" s="5"/>
      <c r="U684" s="4"/>
      <c r="V684" s="4"/>
      <c r="W684" s="6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447"/>
    </row>
    <row r="685" spans="1:34" s="147" customFormat="1" ht="12" hidden="1" customHeight="1" x14ac:dyDescent="0.2">
      <c r="A685" s="593">
        <v>1</v>
      </c>
      <c r="B685" s="593" t="s">
        <v>120</v>
      </c>
      <c r="C685" s="462" t="s">
        <v>26</v>
      </c>
      <c r="D685" s="632" t="s">
        <v>91</v>
      </c>
      <c r="E685" s="462">
        <v>1999</v>
      </c>
      <c r="F685" s="351">
        <v>23</v>
      </c>
      <c r="G685" s="58">
        <v>12</v>
      </c>
      <c r="H685" s="82">
        <v>0</v>
      </c>
      <c r="I685" s="83">
        <v>12</v>
      </c>
      <c r="J685" s="58">
        <v>4</v>
      </c>
      <c r="K685" s="82">
        <v>0</v>
      </c>
      <c r="L685" s="83">
        <v>4</v>
      </c>
      <c r="M685" s="64">
        <v>16</v>
      </c>
      <c r="N685" s="64">
        <v>113</v>
      </c>
      <c r="O685" s="172"/>
      <c r="P685" s="25"/>
      <c r="Q685" s="5"/>
      <c r="R685" s="4"/>
      <c r="S685" s="4"/>
      <c r="T685" s="5"/>
      <c r="U685" s="4"/>
      <c r="V685" s="4"/>
      <c r="W685" s="6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447"/>
    </row>
    <row r="686" spans="1:34" s="147" customFormat="1" ht="12" hidden="1" customHeight="1" x14ac:dyDescent="0.2">
      <c r="A686" s="593">
        <v>1</v>
      </c>
      <c r="B686" s="593" t="s">
        <v>120</v>
      </c>
      <c r="C686" s="462" t="s">
        <v>26</v>
      </c>
      <c r="D686" s="632" t="s">
        <v>91</v>
      </c>
      <c r="E686" s="462">
        <v>2000</v>
      </c>
      <c r="F686" s="352">
        <v>24</v>
      </c>
      <c r="G686" s="58">
        <v>6</v>
      </c>
      <c r="H686" s="82">
        <v>0</v>
      </c>
      <c r="I686" s="83">
        <v>6</v>
      </c>
      <c r="J686" s="58">
        <v>0</v>
      </c>
      <c r="K686" s="82">
        <v>0</v>
      </c>
      <c r="L686" s="83">
        <v>0</v>
      </c>
      <c r="M686" s="64">
        <v>13</v>
      </c>
      <c r="N686" s="64">
        <v>100</v>
      </c>
      <c r="O686" s="172"/>
      <c r="P686" s="25"/>
      <c r="Q686" s="5"/>
      <c r="R686" s="4"/>
      <c r="S686" s="4"/>
      <c r="T686" s="5"/>
      <c r="U686" s="4"/>
      <c r="V686" s="4"/>
      <c r="W686" s="6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447"/>
    </row>
    <row r="687" spans="1:34" s="147" customFormat="1" ht="12" hidden="1" customHeight="1" x14ac:dyDescent="0.2">
      <c r="A687" s="593">
        <v>1</v>
      </c>
      <c r="B687" s="593" t="s">
        <v>120</v>
      </c>
      <c r="C687" s="462" t="s">
        <v>26</v>
      </c>
      <c r="D687" s="632" t="s">
        <v>91</v>
      </c>
      <c r="E687" s="462">
        <v>2001</v>
      </c>
      <c r="F687" s="351">
        <v>25</v>
      </c>
      <c r="G687" s="58">
        <v>0</v>
      </c>
      <c r="H687" s="82">
        <v>0</v>
      </c>
      <c r="I687" s="83">
        <v>0</v>
      </c>
      <c r="J687" s="58">
        <v>4</v>
      </c>
      <c r="K687" s="82">
        <v>1</v>
      </c>
      <c r="L687" s="83">
        <v>5</v>
      </c>
      <c r="M687" s="64">
        <v>20</v>
      </c>
      <c r="N687" s="64">
        <v>85</v>
      </c>
      <c r="O687" s="172"/>
      <c r="P687" s="25"/>
      <c r="Q687" s="5"/>
      <c r="R687" s="4"/>
      <c r="S687" s="4"/>
      <c r="T687" s="5"/>
      <c r="U687" s="4"/>
      <c r="V687" s="4"/>
      <c r="W687" s="6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447"/>
    </row>
    <row r="688" spans="1:34" s="147" customFormat="1" ht="12" hidden="1" customHeight="1" x14ac:dyDescent="0.2">
      <c r="A688" s="593">
        <v>1</v>
      </c>
      <c r="B688" s="593" t="s">
        <v>120</v>
      </c>
      <c r="C688" s="462" t="s">
        <v>26</v>
      </c>
      <c r="D688" s="632" t="s">
        <v>91</v>
      </c>
      <c r="E688" s="462">
        <v>2002</v>
      </c>
      <c r="F688" s="352">
        <v>26</v>
      </c>
      <c r="G688" s="58">
        <v>7</v>
      </c>
      <c r="H688" s="82">
        <v>6</v>
      </c>
      <c r="I688" s="83">
        <v>13</v>
      </c>
      <c r="J688" s="58">
        <v>0</v>
      </c>
      <c r="K688" s="82">
        <v>0</v>
      </c>
      <c r="L688" s="83">
        <v>0</v>
      </c>
      <c r="M688" s="64">
        <v>7</v>
      </c>
      <c r="N688" s="64">
        <v>71</v>
      </c>
      <c r="O688" s="172" t="s">
        <v>5</v>
      </c>
      <c r="P688" s="25"/>
      <c r="Q688" s="5"/>
      <c r="R688" s="4"/>
      <c r="S688" s="4"/>
      <c r="T688" s="5"/>
      <c r="U688" s="4"/>
      <c r="V688" s="4"/>
      <c r="W688" s="6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447"/>
    </row>
    <row r="689" spans="1:34" s="147" customFormat="1" ht="12" hidden="1" customHeight="1" x14ac:dyDescent="0.2">
      <c r="A689" s="593">
        <v>1</v>
      </c>
      <c r="B689" s="593" t="s">
        <v>120</v>
      </c>
      <c r="C689" s="462" t="s">
        <v>26</v>
      </c>
      <c r="D689" s="632" t="s">
        <v>91</v>
      </c>
      <c r="E689" s="462">
        <v>2003</v>
      </c>
      <c r="F689" s="351">
        <v>27</v>
      </c>
      <c r="G689" s="58">
        <v>1</v>
      </c>
      <c r="H689" s="82">
        <v>1</v>
      </c>
      <c r="I689" s="83">
        <v>2</v>
      </c>
      <c r="J689" s="58">
        <v>3</v>
      </c>
      <c r="K689" s="82">
        <v>5</v>
      </c>
      <c r="L689" s="83">
        <v>8</v>
      </c>
      <c r="M689" s="64">
        <v>2</v>
      </c>
      <c r="N689" s="64">
        <v>73</v>
      </c>
      <c r="O689" s="172" t="s">
        <v>5</v>
      </c>
      <c r="P689" s="25"/>
      <c r="Q689" s="5"/>
      <c r="R689" s="4"/>
      <c r="S689" s="4"/>
      <c r="T689" s="5"/>
      <c r="U689" s="4"/>
      <c r="V689" s="4"/>
      <c r="W689" s="6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447"/>
    </row>
    <row r="690" spans="1:34" s="147" customFormat="1" ht="12" hidden="1" customHeight="1" x14ac:dyDescent="0.2">
      <c r="A690" s="593">
        <v>1</v>
      </c>
      <c r="B690" s="591"/>
      <c r="C690" s="462" t="s">
        <v>26</v>
      </c>
      <c r="D690" s="632" t="s">
        <v>91</v>
      </c>
      <c r="E690" s="462">
        <v>2004</v>
      </c>
      <c r="F690" s="352">
        <v>28</v>
      </c>
      <c r="G690" s="58">
        <v>0</v>
      </c>
      <c r="H690" s="82">
        <v>1</v>
      </c>
      <c r="I690" s="83">
        <v>1</v>
      </c>
      <c r="J690" s="58">
        <v>3</v>
      </c>
      <c r="K690" s="82">
        <v>1</v>
      </c>
      <c r="L690" s="83">
        <v>4</v>
      </c>
      <c r="M690" s="63">
        <v>4</v>
      </c>
      <c r="N690" s="63">
        <v>73</v>
      </c>
      <c r="O690" s="173"/>
      <c r="P690" s="32"/>
      <c r="Q690" s="12"/>
      <c r="R690" s="11"/>
      <c r="S690" s="11"/>
      <c r="T690" s="12"/>
      <c r="U690" s="11"/>
      <c r="V690" s="11"/>
      <c r="W690" s="13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447"/>
    </row>
    <row r="691" spans="1:34" s="147" customFormat="1" ht="12" hidden="1" customHeight="1" thickBot="1" x14ac:dyDescent="0.25">
      <c r="A691" s="593">
        <v>1</v>
      </c>
      <c r="B691" s="591"/>
      <c r="C691" s="462" t="s">
        <v>26</v>
      </c>
      <c r="D691" s="632" t="s">
        <v>91</v>
      </c>
      <c r="E691" s="461">
        <v>2006</v>
      </c>
      <c r="F691" s="353">
        <v>29</v>
      </c>
      <c r="G691" s="58">
        <v>0</v>
      </c>
      <c r="H691" s="82">
        <v>3</v>
      </c>
      <c r="I691" s="83">
        <v>3</v>
      </c>
      <c r="J691" s="58">
        <v>1</v>
      </c>
      <c r="K691" s="82">
        <v>0</v>
      </c>
      <c r="L691" s="83">
        <v>1</v>
      </c>
      <c r="M691" s="63">
        <v>6</v>
      </c>
      <c r="N691" s="63">
        <v>72</v>
      </c>
      <c r="O691" s="173"/>
      <c r="P691" s="32"/>
      <c r="Q691" s="12"/>
      <c r="R691" s="11"/>
      <c r="S691" s="11"/>
      <c r="T691" s="12"/>
      <c r="U691" s="11"/>
      <c r="V691" s="11"/>
      <c r="W691" s="13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447"/>
    </row>
    <row r="692" spans="1:34" s="147" customFormat="1" ht="12" hidden="1" customHeight="1" x14ac:dyDescent="0.2">
      <c r="A692" s="593">
        <v>1</v>
      </c>
      <c r="B692" s="591"/>
      <c r="C692" s="462" t="s">
        <v>26</v>
      </c>
      <c r="D692" s="632" t="s">
        <v>91</v>
      </c>
      <c r="E692" s="461">
        <v>2007</v>
      </c>
      <c r="F692" s="351">
        <v>5</v>
      </c>
      <c r="G692" s="58">
        <v>3</v>
      </c>
      <c r="H692" s="82">
        <v>3</v>
      </c>
      <c r="I692" s="83">
        <v>6</v>
      </c>
      <c r="J692" s="58">
        <v>6</v>
      </c>
      <c r="K692" s="82">
        <v>6</v>
      </c>
      <c r="L692" s="83">
        <v>12</v>
      </c>
      <c r="M692" s="63">
        <v>0</v>
      </c>
      <c r="N692" s="63">
        <v>84</v>
      </c>
      <c r="O692" s="173"/>
      <c r="P692" s="32"/>
      <c r="Q692" s="11"/>
      <c r="R692" s="11"/>
      <c r="S692" s="11"/>
      <c r="T692" s="11"/>
      <c r="U692" s="11"/>
      <c r="V692" s="11"/>
      <c r="W692" s="11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447"/>
    </row>
    <row r="693" spans="1:34" s="147" customFormat="1" ht="12" hidden="1" customHeight="1" x14ac:dyDescent="0.2">
      <c r="A693" s="593">
        <v>1</v>
      </c>
      <c r="B693" s="591"/>
      <c r="C693" s="462" t="s">
        <v>26</v>
      </c>
      <c r="D693" s="632" t="s">
        <v>91</v>
      </c>
      <c r="E693" s="461">
        <v>2008</v>
      </c>
      <c r="F693" s="351">
        <v>6</v>
      </c>
      <c r="G693" s="58">
        <v>2</v>
      </c>
      <c r="H693" s="82">
        <v>0</v>
      </c>
      <c r="I693" s="83">
        <v>2</v>
      </c>
      <c r="J693" s="58">
        <v>0</v>
      </c>
      <c r="K693" s="82">
        <v>0</v>
      </c>
      <c r="L693" s="83">
        <v>0</v>
      </c>
      <c r="M693" s="63">
        <v>2</v>
      </c>
      <c r="N693" s="63">
        <v>82</v>
      </c>
      <c r="O693" s="173"/>
      <c r="P693" s="32"/>
      <c r="Q693" s="11"/>
      <c r="R693" s="11"/>
      <c r="S693" s="11"/>
      <c r="T693" s="11"/>
      <c r="U693" s="11"/>
      <c r="V693" s="11"/>
      <c r="W693" s="11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447"/>
    </row>
    <row r="694" spans="1:34" s="147" customFormat="1" ht="12" hidden="1" customHeight="1" x14ac:dyDescent="0.2">
      <c r="A694" s="593">
        <v>1</v>
      </c>
      <c r="B694" s="591"/>
      <c r="C694" s="609"/>
      <c r="D694" s="473"/>
      <c r="E694" s="461">
        <v>2009</v>
      </c>
      <c r="F694" s="351">
        <v>7</v>
      </c>
      <c r="G694" s="58">
        <v>8</v>
      </c>
      <c r="H694" s="82">
        <v>1</v>
      </c>
      <c r="I694" s="83">
        <v>9</v>
      </c>
      <c r="J694" s="58">
        <v>10</v>
      </c>
      <c r="K694" s="77">
        <v>1</v>
      </c>
      <c r="L694" s="344">
        <f>J694+K694</f>
        <v>11</v>
      </c>
      <c r="M694" s="63">
        <v>5</v>
      </c>
      <c r="N694" s="63">
        <v>88</v>
      </c>
      <c r="O694" s="173"/>
      <c r="P694" s="32"/>
      <c r="Q694" s="11"/>
      <c r="R694" s="11"/>
      <c r="S694" s="11"/>
      <c r="T694" s="11"/>
      <c r="U694" s="11"/>
      <c r="V694" s="11"/>
      <c r="W694" s="11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447"/>
    </row>
    <row r="695" spans="1:34" s="147" customFormat="1" ht="12" customHeight="1" x14ac:dyDescent="0.2">
      <c r="A695" s="593">
        <v>1</v>
      </c>
      <c r="B695" s="591"/>
      <c r="C695" s="462" t="s">
        <v>26</v>
      </c>
      <c r="D695" s="632" t="s">
        <v>91</v>
      </c>
      <c r="E695" s="462">
        <v>2010</v>
      </c>
      <c r="F695" s="351">
        <v>8</v>
      </c>
      <c r="G695" s="409">
        <v>0</v>
      </c>
      <c r="H695" s="410">
        <v>2</v>
      </c>
      <c r="I695" s="411">
        <f>SUM(H695,G695)</f>
        <v>2</v>
      </c>
      <c r="J695" s="409">
        <v>0</v>
      </c>
      <c r="K695" s="412">
        <v>2</v>
      </c>
      <c r="L695" s="344">
        <f>J695+K695</f>
        <v>2</v>
      </c>
      <c r="M695" s="65">
        <v>16</v>
      </c>
      <c r="N695" s="65">
        <v>74</v>
      </c>
      <c r="O695" s="172"/>
      <c r="P695" s="32"/>
      <c r="Q695" s="11"/>
      <c r="R695" s="11"/>
      <c r="S695" s="11"/>
      <c r="T695" s="11"/>
      <c r="U695" s="11"/>
      <c r="V695" s="11"/>
      <c r="W695" s="11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438"/>
    </row>
    <row r="696" spans="1:34" s="446" customFormat="1" ht="12" customHeight="1" x14ac:dyDescent="0.2">
      <c r="A696" s="593"/>
      <c r="B696" s="591"/>
      <c r="C696" s="462"/>
      <c r="D696" s="632"/>
      <c r="E696" s="462">
        <v>2011</v>
      </c>
      <c r="F696" s="351"/>
      <c r="G696" s="409">
        <v>2</v>
      </c>
      <c r="H696" s="410">
        <v>1</v>
      </c>
      <c r="I696" s="411">
        <f>SUM(H696,G696)</f>
        <v>3</v>
      </c>
      <c r="J696" s="409">
        <v>1</v>
      </c>
      <c r="K696" s="412">
        <v>1</v>
      </c>
      <c r="L696" s="344">
        <f>J696+K696</f>
        <v>2</v>
      </c>
      <c r="M696" s="65">
        <v>5</v>
      </c>
      <c r="N696" s="65">
        <v>71</v>
      </c>
      <c r="O696" s="531"/>
      <c r="P696" s="272"/>
      <c r="Q696" s="274"/>
      <c r="R696" s="274"/>
      <c r="S696" s="274"/>
      <c r="T696" s="274"/>
      <c r="U696" s="274"/>
      <c r="V696" s="274"/>
      <c r="W696" s="274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438">
        <f>N695+L696-M696</f>
        <v>71</v>
      </c>
    </row>
    <row r="697" spans="1:34" s="446" customFormat="1" ht="12" customHeight="1" x14ac:dyDescent="0.2">
      <c r="A697" s="593"/>
      <c r="B697" s="591"/>
      <c r="C697" s="462"/>
      <c r="D697" s="632"/>
      <c r="E697" s="462" t="s">
        <v>381</v>
      </c>
      <c r="F697" s="351"/>
      <c r="G697" s="342">
        <v>1</v>
      </c>
      <c r="H697" s="343">
        <v>0</v>
      </c>
      <c r="I697" s="344">
        <v>1</v>
      </c>
      <c r="J697" s="345">
        <v>1</v>
      </c>
      <c r="K697" s="343">
        <v>0</v>
      </c>
      <c r="L697" s="344">
        <f>J697+K697</f>
        <v>1</v>
      </c>
      <c r="M697" s="346">
        <v>2</v>
      </c>
      <c r="N697" s="346">
        <v>70</v>
      </c>
      <c r="O697" s="531"/>
      <c r="P697" s="272"/>
      <c r="Q697" s="274"/>
      <c r="R697" s="274"/>
      <c r="S697" s="274"/>
      <c r="T697" s="274"/>
      <c r="U697" s="274"/>
      <c r="V697" s="274"/>
      <c r="W697" s="274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438">
        <f>N696+L697-M697</f>
        <v>70</v>
      </c>
    </row>
    <row r="698" spans="1:34" s="446" customFormat="1" ht="12" customHeight="1" x14ac:dyDescent="0.2">
      <c r="A698" s="593"/>
      <c r="B698" s="591"/>
      <c r="C698" s="462"/>
      <c r="D698" s="632"/>
      <c r="E698" s="462">
        <v>2013</v>
      </c>
      <c r="F698" s="351"/>
      <c r="G698" s="343">
        <v>2</v>
      </c>
      <c r="H698" s="343">
        <v>0</v>
      </c>
      <c r="I698" s="344">
        <v>2</v>
      </c>
      <c r="J698" s="345">
        <v>1</v>
      </c>
      <c r="K698" s="343">
        <v>0</v>
      </c>
      <c r="L698" s="344">
        <f>J698+K698</f>
        <v>1</v>
      </c>
      <c r="M698" s="346">
        <v>7</v>
      </c>
      <c r="N698" s="346">
        <v>64</v>
      </c>
      <c r="O698" s="531"/>
      <c r="P698" s="272"/>
      <c r="Q698" s="274"/>
      <c r="R698" s="274"/>
      <c r="S698" s="274"/>
      <c r="T698" s="274"/>
      <c r="U698" s="274"/>
      <c r="V698" s="274"/>
      <c r="W698" s="274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438"/>
    </row>
    <row r="699" spans="1:34" s="446" customFormat="1" ht="12" customHeight="1" x14ac:dyDescent="0.2">
      <c r="A699" s="593"/>
      <c r="B699" s="591"/>
      <c r="C699" s="462"/>
      <c r="D699" s="632"/>
      <c r="E699" s="463">
        <v>2014</v>
      </c>
      <c r="F699" s="351"/>
      <c r="G699" s="343">
        <v>1</v>
      </c>
      <c r="H699" s="343">
        <v>1</v>
      </c>
      <c r="I699" s="344">
        <v>2</v>
      </c>
      <c r="J699" s="345">
        <v>3</v>
      </c>
      <c r="K699" s="343">
        <v>0</v>
      </c>
      <c r="L699" s="344">
        <v>3</v>
      </c>
      <c r="M699" s="346">
        <v>2</v>
      </c>
      <c r="N699" s="346">
        <v>65</v>
      </c>
      <c r="O699" s="531"/>
      <c r="P699" s="272"/>
      <c r="Q699" s="274"/>
      <c r="R699" s="274"/>
      <c r="S699" s="274"/>
      <c r="T699" s="274"/>
      <c r="U699" s="274"/>
      <c r="V699" s="274"/>
      <c r="W699" s="274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438"/>
    </row>
    <row r="700" spans="1:34" s="170" customFormat="1" ht="6.75" customHeight="1" x14ac:dyDescent="0.2">
      <c r="A700" s="593"/>
      <c r="B700" s="591"/>
      <c r="C700" s="462"/>
      <c r="D700" s="632"/>
      <c r="E700" s="462"/>
      <c r="F700" s="351">
        <v>9</v>
      </c>
      <c r="G700" s="58"/>
      <c r="H700" s="82"/>
      <c r="I700" s="83"/>
      <c r="J700" s="58"/>
      <c r="K700" s="82"/>
      <c r="L700" s="83"/>
      <c r="M700" s="63"/>
      <c r="N700" s="63"/>
      <c r="O700" s="173"/>
      <c r="P700" s="32"/>
      <c r="Q700" s="11"/>
      <c r="R700" s="11"/>
      <c r="S700" s="11"/>
      <c r="T700" s="11"/>
      <c r="U700" s="11"/>
      <c r="V700" s="11"/>
      <c r="W700" s="11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447"/>
    </row>
    <row r="701" spans="1:34" s="170" customFormat="1" ht="12" hidden="1" customHeight="1" x14ac:dyDescent="0.2">
      <c r="A701" s="593">
        <v>1</v>
      </c>
      <c r="B701" s="593"/>
      <c r="C701" s="462"/>
      <c r="D701" s="632" t="s">
        <v>92</v>
      </c>
      <c r="E701" s="462">
        <v>1984</v>
      </c>
      <c r="F701" s="351">
        <v>10</v>
      </c>
      <c r="G701" s="409">
        <v>47</v>
      </c>
      <c r="H701" s="410">
        <v>85</v>
      </c>
      <c r="I701" s="411">
        <v>132</v>
      </c>
      <c r="J701" s="409">
        <v>12</v>
      </c>
      <c r="K701" s="410">
        <v>59</v>
      </c>
      <c r="L701" s="411">
        <v>71</v>
      </c>
      <c r="M701" s="65">
        <v>7</v>
      </c>
      <c r="N701" s="65">
        <v>182</v>
      </c>
      <c r="O701" s="172"/>
      <c r="P701" s="25"/>
      <c r="Q701" s="5"/>
      <c r="R701" s="4"/>
      <c r="S701" s="4"/>
      <c r="T701" s="5"/>
      <c r="U701" s="4"/>
      <c r="V701" s="4"/>
      <c r="W701" s="6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447"/>
    </row>
    <row r="702" spans="1:34" s="170" customFormat="1" ht="12" hidden="1" customHeight="1" x14ac:dyDescent="0.2">
      <c r="A702" s="593">
        <v>1</v>
      </c>
      <c r="B702" s="593"/>
      <c r="C702" s="462" t="s">
        <v>27</v>
      </c>
      <c r="D702" s="632" t="s">
        <v>92</v>
      </c>
      <c r="E702" s="462">
        <v>1985</v>
      </c>
      <c r="F702" s="351">
        <v>11</v>
      </c>
      <c r="G702" s="409">
        <v>52</v>
      </c>
      <c r="H702" s="410">
        <v>73</v>
      </c>
      <c r="I702" s="411">
        <v>125</v>
      </c>
      <c r="J702" s="409">
        <v>28</v>
      </c>
      <c r="K702" s="410">
        <v>84</v>
      </c>
      <c r="L702" s="411">
        <v>112</v>
      </c>
      <c r="M702" s="65">
        <v>5</v>
      </c>
      <c r="N702" s="65">
        <v>289</v>
      </c>
      <c r="O702" s="172"/>
      <c r="P702" s="25"/>
      <c r="Q702" s="5"/>
      <c r="R702" s="4"/>
      <c r="S702" s="4"/>
      <c r="T702" s="5"/>
      <c r="U702" s="4"/>
      <c r="V702" s="4"/>
      <c r="W702" s="6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447"/>
    </row>
    <row r="703" spans="1:34" s="170" customFormat="1" ht="12" hidden="1" customHeight="1" x14ac:dyDescent="0.2">
      <c r="A703" s="593">
        <v>1</v>
      </c>
      <c r="B703" s="593"/>
      <c r="C703" s="462" t="s">
        <v>27</v>
      </c>
      <c r="D703" s="632" t="s">
        <v>92</v>
      </c>
      <c r="E703" s="462">
        <v>1986</v>
      </c>
      <c r="F703" s="351">
        <v>12</v>
      </c>
      <c r="G703" s="409">
        <v>98</v>
      </c>
      <c r="H703" s="410">
        <v>66</v>
      </c>
      <c r="I703" s="411">
        <v>164</v>
      </c>
      <c r="J703" s="409">
        <v>13</v>
      </c>
      <c r="K703" s="410">
        <v>41</v>
      </c>
      <c r="L703" s="411">
        <v>54</v>
      </c>
      <c r="M703" s="65">
        <v>13</v>
      </c>
      <c r="N703" s="65">
        <v>330</v>
      </c>
      <c r="O703" s="172"/>
      <c r="P703" s="25"/>
      <c r="Q703" s="5"/>
      <c r="R703" s="4"/>
      <c r="S703" s="4"/>
      <c r="T703" s="5"/>
      <c r="U703" s="4"/>
      <c r="V703" s="4"/>
      <c r="W703" s="6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447"/>
    </row>
    <row r="704" spans="1:34" s="170" customFormat="1" ht="12" hidden="1" customHeight="1" x14ac:dyDescent="0.2">
      <c r="A704" s="593">
        <v>1</v>
      </c>
      <c r="B704" s="593"/>
      <c r="C704" s="462" t="s">
        <v>27</v>
      </c>
      <c r="D704" s="632" t="s">
        <v>92</v>
      </c>
      <c r="E704" s="462">
        <v>1987</v>
      </c>
      <c r="F704" s="351">
        <v>13</v>
      </c>
      <c r="G704" s="409">
        <v>122</v>
      </c>
      <c r="H704" s="410">
        <v>94</v>
      </c>
      <c r="I704" s="411">
        <v>216</v>
      </c>
      <c r="J704" s="409">
        <v>35</v>
      </c>
      <c r="K704" s="410">
        <v>48</v>
      </c>
      <c r="L704" s="411">
        <v>83</v>
      </c>
      <c r="M704" s="65">
        <v>20</v>
      </c>
      <c r="N704" s="65">
        <v>393</v>
      </c>
      <c r="O704" s="172"/>
      <c r="P704" s="25"/>
      <c r="Q704" s="5"/>
      <c r="R704" s="4"/>
      <c r="S704" s="4"/>
      <c r="T704" s="5"/>
      <c r="U704" s="4"/>
      <c r="V704" s="4"/>
      <c r="W704" s="6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447"/>
    </row>
    <row r="705" spans="1:34" s="170" customFormat="1" ht="12" hidden="1" customHeight="1" x14ac:dyDescent="0.2">
      <c r="A705" s="593">
        <v>1</v>
      </c>
      <c r="B705" s="593"/>
      <c r="C705" s="462" t="s">
        <v>27</v>
      </c>
      <c r="D705" s="632" t="s">
        <v>92</v>
      </c>
      <c r="E705" s="462">
        <v>1988</v>
      </c>
      <c r="F705" s="351">
        <v>14</v>
      </c>
      <c r="G705" s="409">
        <v>122</v>
      </c>
      <c r="H705" s="410">
        <v>77</v>
      </c>
      <c r="I705" s="411">
        <v>199</v>
      </c>
      <c r="J705" s="409">
        <v>48</v>
      </c>
      <c r="K705" s="410">
        <v>26</v>
      </c>
      <c r="L705" s="411">
        <v>74</v>
      </c>
      <c r="M705" s="65">
        <v>14</v>
      </c>
      <c r="N705" s="65">
        <v>453</v>
      </c>
      <c r="O705" s="172"/>
      <c r="P705" s="25"/>
      <c r="Q705" s="5"/>
      <c r="R705" s="4"/>
      <c r="S705" s="4"/>
      <c r="T705" s="5"/>
      <c r="U705" s="4"/>
      <c r="V705" s="4"/>
      <c r="W705" s="6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447"/>
    </row>
    <row r="706" spans="1:34" s="170" customFormat="1" ht="12" hidden="1" customHeight="1" x14ac:dyDescent="0.2">
      <c r="A706" s="593">
        <v>1</v>
      </c>
      <c r="B706" s="593"/>
      <c r="C706" s="462" t="s">
        <v>27</v>
      </c>
      <c r="D706" s="632" t="s">
        <v>92</v>
      </c>
      <c r="E706" s="462">
        <v>1989</v>
      </c>
      <c r="F706" s="351">
        <v>15</v>
      </c>
      <c r="G706" s="409">
        <v>80</v>
      </c>
      <c r="H706" s="410">
        <v>61</v>
      </c>
      <c r="I706" s="411">
        <v>141</v>
      </c>
      <c r="J706" s="409">
        <v>30</v>
      </c>
      <c r="K706" s="410">
        <v>6</v>
      </c>
      <c r="L706" s="411">
        <v>36</v>
      </c>
      <c r="M706" s="65">
        <v>15</v>
      </c>
      <c r="N706" s="65">
        <v>474</v>
      </c>
      <c r="O706" s="172"/>
      <c r="P706" s="25"/>
      <c r="Q706" s="5"/>
      <c r="R706" s="4"/>
      <c r="S706" s="4"/>
      <c r="T706" s="5"/>
      <c r="U706" s="4"/>
      <c r="V706" s="4"/>
      <c r="W706" s="6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447"/>
    </row>
    <row r="707" spans="1:34" s="170" customFormat="1" ht="12" hidden="1" customHeight="1" x14ac:dyDescent="0.2">
      <c r="A707" s="593">
        <v>1</v>
      </c>
      <c r="B707" s="593"/>
      <c r="C707" s="462" t="s">
        <v>27</v>
      </c>
      <c r="D707" s="632" t="s">
        <v>92</v>
      </c>
      <c r="E707" s="462">
        <v>1990</v>
      </c>
      <c r="F707" s="351">
        <v>16</v>
      </c>
      <c r="G707" s="58">
        <v>54</v>
      </c>
      <c r="H707" s="82">
        <v>67</v>
      </c>
      <c r="I707" s="83">
        <v>121</v>
      </c>
      <c r="J707" s="58">
        <v>87</v>
      </c>
      <c r="K707" s="82">
        <v>97</v>
      </c>
      <c r="L707" s="83">
        <v>184</v>
      </c>
      <c r="M707" s="63">
        <v>78</v>
      </c>
      <c r="N707" s="64">
        <v>580</v>
      </c>
      <c r="O707" s="172"/>
      <c r="P707" s="25"/>
      <c r="Q707" s="5"/>
      <c r="R707" s="4"/>
      <c r="S707" s="4"/>
      <c r="T707" s="5"/>
      <c r="U707" s="4"/>
      <c r="V707" s="4"/>
      <c r="W707" s="6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447"/>
    </row>
    <row r="708" spans="1:34" s="170" customFormat="1" ht="12" hidden="1" customHeight="1" x14ac:dyDescent="0.2">
      <c r="A708" s="593">
        <v>1</v>
      </c>
      <c r="B708" s="593"/>
      <c r="C708" s="462" t="s">
        <v>27</v>
      </c>
      <c r="D708" s="632" t="s">
        <v>92</v>
      </c>
      <c r="E708" s="462">
        <v>1991</v>
      </c>
      <c r="F708" s="351">
        <v>17</v>
      </c>
      <c r="G708" s="58">
        <v>60</v>
      </c>
      <c r="H708" s="82">
        <v>93</v>
      </c>
      <c r="I708" s="83">
        <v>153</v>
      </c>
      <c r="J708" s="58">
        <v>43</v>
      </c>
      <c r="K708" s="82">
        <v>39</v>
      </c>
      <c r="L708" s="83">
        <v>82</v>
      </c>
      <c r="M708" s="63">
        <v>38</v>
      </c>
      <c r="N708" s="64">
        <v>624</v>
      </c>
      <c r="O708" s="172"/>
      <c r="P708" s="25"/>
      <c r="Q708" s="5"/>
      <c r="R708" s="4"/>
      <c r="S708" s="4"/>
      <c r="T708" s="5"/>
      <c r="U708" s="4"/>
      <c r="V708" s="4"/>
      <c r="W708" s="6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447"/>
    </row>
    <row r="709" spans="1:34" s="170" customFormat="1" ht="12" hidden="1" customHeight="1" x14ac:dyDescent="0.2">
      <c r="A709" s="593">
        <v>1</v>
      </c>
      <c r="B709" s="593"/>
      <c r="C709" s="462" t="s">
        <v>27</v>
      </c>
      <c r="D709" s="632" t="s">
        <v>92</v>
      </c>
      <c r="E709" s="462">
        <v>1992</v>
      </c>
      <c r="F709" s="351">
        <v>18</v>
      </c>
      <c r="G709" s="58">
        <v>63</v>
      </c>
      <c r="H709" s="82">
        <v>113</v>
      </c>
      <c r="I709" s="83">
        <v>176</v>
      </c>
      <c r="J709" s="58">
        <v>18</v>
      </c>
      <c r="K709" s="82">
        <v>86</v>
      </c>
      <c r="L709" s="83">
        <v>104</v>
      </c>
      <c r="M709" s="63">
        <v>36</v>
      </c>
      <c r="N709" s="64">
        <v>692</v>
      </c>
      <c r="O709" s="172"/>
      <c r="P709" s="25"/>
      <c r="Q709" s="5"/>
      <c r="R709" s="4"/>
      <c r="S709" s="4"/>
      <c r="T709" s="5"/>
      <c r="U709" s="4"/>
      <c r="V709" s="4"/>
      <c r="W709" s="6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447"/>
    </row>
    <row r="710" spans="1:34" s="170" customFormat="1" ht="12" hidden="1" customHeight="1" x14ac:dyDescent="0.2">
      <c r="A710" s="593">
        <v>1</v>
      </c>
      <c r="B710" s="593"/>
      <c r="C710" s="462" t="s">
        <v>27</v>
      </c>
      <c r="D710" s="632" t="s">
        <v>92</v>
      </c>
      <c r="E710" s="462">
        <v>1993</v>
      </c>
      <c r="F710" s="351">
        <v>19</v>
      </c>
      <c r="G710" s="58">
        <v>70</v>
      </c>
      <c r="H710" s="82">
        <v>111</v>
      </c>
      <c r="I710" s="83">
        <v>181</v>
      </c>
      <c r="J710" s="58">
        <v>42</v>
      </c>
      <c r="K710" s="82">
        <v>61</v>
      </c>
      <c r="L710" s="83">
        <v>103</v>
      </c>
      <c r="M710" s="63">
        <v>57</v>
      </c>
      <c r="N710" s="64">
        <v>738</v>
      </c>
      <c r="O710" s="172"/>
      <c r="P710" s="25"/>
      <c r="Q710" s="5"/>
      <c r="R710" s="4"/>
      <c r="S710" s="4"/>
      <c r="T710" s="5"/>
      <c r="U710" s="4"/>
      <c r="V710" s="4"/>
      <c r="W710" s="6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447"/>
    </row>
    <row r="711" spans="1:34" s="170" customFormat="1" ht="12" hidden="1" customHeight="1" x14ac:dyDescent="0.2">
      <c r="A711" s="593">
        <v>1</v>
      </c>
      <c r="B711" s="593"/>
      <c r="C711" s="462" t="s">
        <v>27</v>
      </c>
      <c r="D711" s="632" t="s">
        <v>92</v>
      </c>
      <c r="E711" s="462">
        <v>1994</v>
      </c>
      <c r="F711" s="351">
        <v>20</v>
      </c>
      <c r="G711" s="58">
        <v>33</v>
      </c>
      <c r="H711" s="82">
        <v>113</v>
      </c>
      <c r="I711" s="83">
        <v>146</v>
      </c>
      <c r="J711" s="58">
        <v>70</v>
      </c>
      <c r="K711" s="82">
        <v>161</v>
      </c>
      <c r="L711" s="83">
        <v>231</v>
      </c>
      <c r="M711" s="63">
        <v>46</v>
      </c>
      <c r="N711" s="64">
        <v>923</v>
      </c>
      <c r="O711" s="172"/>
      <c r="P711" s="25"/>
      <c r="Q711" s="5"/>
      <c r="R711" s="4"/>
      <c r="S711" s="4"/>
      <c r="T711" s="5"/>
      <c r="U711" s="4"/>
      <c r="V711" s="4"/>
      <c r="W711" s="6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447"/>
    </row>
    <row r="712" spans="1:34" s="170" customFormat="1" ht="12" hidden="1" customHeight="1" x14ac:dyDescent="0.2">
      <c r="A712" s="593">
        <v>1</v>
      </c>
      <c r="B712" s="593"/>
      <c r="C712" s="462" t="s">
        <v>27</v>
      </c>
      <c r="D712" s="632" t="s">
        <v>92</v>
      </c>
      <c r="E712" s="462">
        <v>1995</v>
      </c>
      <c r="F712" s="351">
        <v>21</v>
      </c>
      <c r="G712" s="58">
        <v>72</v>
      </c>
      <c r="H712" s="82">
        <v>94</v>
      </c>
      <c r="I712" s="83">
        <v>166</v>
      </c>
      <c r="J712" s="58">
        <v>58</v>
      </c>
      <c r="K712" s="82">
        <v>85</v>
      </c>
      <c r="L712" s="83">
        <v>143</v>
      </c>
      <c r="M712" s="63">
        <v>58</v>
      </c>
      <c r="N712" s="64">
        <v>1008</v>
      </c>
      <c r="O712" s="172"/>
      <c r="P712" s="25"/>
      <c r="Q712" s="5"/>
      <c r="R712" s="4"/>
      <c r="S712" s="4"/>
      <c r="T712" s="5"/>
      <c r="U712" s="4"/>
      <c r="V712" s="4"/>
      <c r="W712" s="6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447"/>
    </row>
    <row r="713" spans="1:34" s="170" customFormat="1" ht="12" hidden="1" customHeight="1" x14ac:dyDescent="0.2">
      <c r="A713" s="593">
        <v>1</v>
      </c>
      <c r="B713" s="593"/>
      <c r="C713" s="462" t="s">
        <v>27</v>
      </c>
      <c r="D713" s="632" t="s">
        <v>92</v>
      </c>
      <c r="E713" s="462">
        <v>1996</v>
      </c>
      <c r="F713" s="351">
        <v>22</v>
      </c>
      <c r="G713" s="58">
        <v>67</v>
      </c>
      <c r="H713" s="82">
        <v>147</v>
      </c>
      <c r="I713" s="83">
        <v>214</v>
      </c>
      <c r="J713" s="58">
        <v>47</v>
      </c>
      <c r="K713" s="82">
        <v>57</v>
      </c>
      <c r="L713" s="83">
        <v>104</v>
      </c>
      <c r="M713" s="63">
        <v>61</v>
      </c>
      <c r="N713" s="64">
        <v>1051</v>
      </c>
      <c r="O713" s="172"/>
      <c r="P713" s="25"/>
      <c r="Q713" s="5"/>
      <c r="R713" s="4"/>
      <c r="S713" s="4"/>
      <c r="T713" s="5"/>
      <c r="U713" s="4"/>
      <c r="V713" s="4"/>
      <c r="W713" s="6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447"/>
    </row>
    <row r="714" spans="1:34" s="170" customFormat="1" ht="12" hidden="1" customHeight="1" x14ac:dyDescent="0.2">
      <c r="A714" s="593">
        <v>1</v>
      </c>
      <c r="B714" s="593"/>
      <c r="C714" s="462" t="s">
        <v>27</v>
      </c>
      <c r="D714" s="632" t="s">
        <v>92</v>
      </c>
      <c r="E714" s="462">
        <v>1997</v>
      </c>
      <c r="F714" s="351">
        <v>23</v>
      </c>
      <c r="G714" s="58">
        <v>41</v>
      </c>
      <c r="H714" s="82">
        <v>141</v>
      </c>
      <c r="I714" s="83">
        <v>182</v>
      </c>
      <c r="J714" s="58">
        <v>35</v>
      </c>
      <c r="K714" s="82">
        <v>118</v>
      </c>
      <c r="L714" s="83">
        <v>153</v>
      </c>
      <c r="M714" s="63">
        <v>116</v>
      </c>
      <c r="N714" s="64">
        <v>1088</v>
      </c>
      <c r="O714" s="172"/>
      <c r="P714" s="25"/>
      <c r="Q714" s="5"/>
      <c r="R714" s="4"/>
      <c r="S714" s="4"/>
      <c r="T714" s="5"/>
      <c r="U714" s="4"/>
      <c r="V714" s="4"/>
      <c r="W714" s="6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447"/>
    </row>
    <row r="715" spans="1:34" s="170" customFormat="1" ht="12" hidden="1" customHeight="1" x14ac:dyDescent="0.2">
      <c r="A715" s="593">
        <v>1</v>
      </c>
      <c r="B715" s="593"/>
      <c r="C715" s="462" t="s">
        <v>27</v>
      </c>
      <c r="D715" s="632" t="s">
        <v>92</v>
      </c>
      <c r="E715" s="462">
        <v>1998</v>
      </c>
      <c r="F715" s="351">
        <v>24</v>
      </c>
      <c r="G715" s="58">
        <v>40</v>
      </c>
      <c r="H715" s="82">
        <v>103</v>
      </c>
      <c r="I715" s="83">
        <v>143</v>
      </c>
      <c r="J715" s="58">
        <v>18</v>
      </c>
      <c r="K715" s="82">
        <v>123</v>
      </c>
      <c r="L715" s="83">
        <v>141</v>
      </c>
      <c r="M715" s="64">
        <v>115</v>
      </c>
      <c r="N715" s="64">
        <v>1114</v>
      </c>
      <c r="O715" s="172"/>
      <c r="P715" s="25"/>
      <c r="Q715" s="5"/>
      <c r="R715" s="4"/>
      <c r="S715" s="4"/>
      <c r="T715" s="5"/>
      <c r="U715" s="4"/>
      <c r="V715" s="4"/>
      <c r="W715" s="6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447"/>
    </row>
    <row r="716" spans="1:34" s="170" customFormat="1" ht="12" hidden="1" customHeight="1" x14ac:dyDescent="0.2">
      <c r="A716" s="593">
        <v>1</v>
      </c>
      <c r="B716" s="593"/>
      <c r="C716" s="462" t="s">
        <v>27</v>
      </c>
      <c r="D716" s="632" t="s">
        <v>92</v>
      </c>
      <c r="E716" s="462">
        <v>1999</v>
      </c>
      <c r="F716" s="351">
        <v>25</v>
      </c>
      <c r="G716" s="58">
        <v>41</v>
      </c>
      <c r="H716" s="82">
        <v>94</v>
      </c>
      <c r="I716" s="83">
        <v>135</v>
      </c>
      <c r="J716" s="58">
        <v>32</v>
      </c>
      <c r="K716" s="82">
        <v>59</v>
      </c>
      <c r="L716" s="83">
        <v>91</v>
      </c>
      <c r="M716" s="64">
        <v>68</v>
      </c>
      <c r="N716" s="64">
        <v>1137</v>
      </c>
      <c r="O716" s="172"/>
      <c r="P716" s="25"/>
      <c r="Q716" s="5"/>
      <c r="R716" s="4"/>
      <c r="S716" s="4"/>
      <c r="T716" s="5"/>
      <c r="U716" s="4"/>
      <c r="V716" s="4"/>
      <c r="W716" s="6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447"/>
    </row>
    <row r="717" spans="1:34" s="170" customFormat="1" ht="12" hidden="1" customHeight="1" x14ac:dyDescent="0.2">
      <c r="A717" s="593">
        <v>1</v>
      </c>
      <c r="B717" s="593"/>
      <c r="C717" s="462" t="s">
        <v>27</v>
      </c>
      <c r="D717" s="632" t="s">
        <v>92</v>
      </c>
      <c r="E717" s="462">
        <v>2000</v>
      </c>
      <c r="F717" s="351">
        <v>26</v>
      </c>
      <c r="G717" s="58">
        <v>33</v>
      </c>
      <c r="H717" s="82">
        <v>66</v>
      </c>
      <c r="I717" s="83">
        <v>99</v>
      </c>
      <c r="J717" s="58">
        <v>43</v>
      </c>
      <c r="K717" s="82">
        <v>71</v>
      </c>
      <c r="L717" s="83">
        <v>114</v>
      </c>
      <c r="M717" s="64">
        <v>121</v>
      </c>
      <c r="N717" s="64">
        <v>1189</v>
      </c>
      <c r="O717" s="172" t="s">
        <v>5</v>
      </c>
      <c r="P717" s="25"/>
      <c r="Q717" s="5"/>
      <c r="R717" s="4"/>
      <c r="S717" s="4"/>
      <c r="T717" s="5"/>
      <c r="U717" s="4"/>
      <c r="V717" s="4"/>
      <c r="W717" s="6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447"/>
    </row>
    <row r="718" spans="1:34" s="170" customFormat="1" ht="12" hidden="1" customHeight="1" x14ac:dyDescent="0.2">
      <c r="A718" s="593">
        <v>1</v>
      </c>
      <c r="B718" s="593"/>
      <c r="C718" s="462" t="s">
        <v>27</v>
      </c>
      <c r="D718" s="632" t="s">
        <v>92</v>
      </c>
      <c r="E718" s="462">
        <v>2001</v>
      </c>
      <c r="F718" s="351">
        <v>27</v>
      </c>
      <c r="G718" s="58">
        <v>20</v>
      </c>
      <c r="H718" s="82">
        <v>73</v>
      </c>
      <c r="I718" s="83">
        <v>93</v>
      </c>
      <c r="J718" s="58">
        <v>15</v>
      </c>
      <c r="K718" s="82">
        <v>89</v>
      </c>
      <c r="L718" s="83">
        <v>104</v>
      </c>
      <c r="M718" s="64">
        <v>62</v>
      </c>
      <c r="N718" s="64">
        <v>1231</v>
      </c>
      <c r="O718" s="172"/>
      <c r="P718" s="25"/>
      <c r="Q718" s="5"/>
      <c r="R718" s="4"/>
      <c r="S718" s="4"/>
      <c r="T718" s="5"/>
      <c r="U718" s="4"/>
      <c r="V718" s="4"/>
      <c r="W718" s="6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447"/>
    </row>
    <row r="719" spans="1:34" s="170" customFormat="1" ht="12" hidden="1" customHeight="1" x14ac:dyDescent="0.2">
      <c r="A719" s="593">
        <v>1</v>
      </c>
      <c r="B719" s="593"/>
      <c r="C719" s="462" t="s">
        <v>27</v>
      </c>
      <c r="D719" s="632" t="s">
        <v>92</v>
      </c>
      <c r="E719" s="462">
        <v>2002</v>
      </c>
      <c r="F719" s="351">
        <v>28</v>
      </c>
      <c r="G719" s="58">
        <v>43</v>
      </c>
      <c r="H719" s="82">
        <v>64</v>
      </c>
      <c r="I719" s="83">
        <v>107</v>
      </c>
      <c r="J719" s="58">
        <v>21</v>
      </c>
      <c r="K719" s="82">
        <v>103</v>
      </c>
      <c r="L719" s="83">
        <v>124</v>
      </c>
      <c r="M719" s="64">
        <v>98</v>
      </c>
      <c r="N719" s="64">
        <v>1257</v>
      </c>
      <c r="O719" s="172"/>
      <c r="P719" s="25"/>
      <c r="Q719" s="5"/>
      <c r="R719" s="4"/>
      <c r="S719" s="4"/>
      <c r="T719" s="5"/>
      <c r="U719" s="4"/>
      <c r="V719" s="4"/>
      <c r="W719" s="6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447"/>
    </row>
    <row r="720" spans="1:34" s="170" customFormat="1" ht="12" hidden="1" customHeight="1" x14ac:dyDescent="0.2">
      <c r="A720" s="593">
        <v>1</v>
      </c>
      <c r="B720" s="593"/>
      <c r="C720" s="462" t="s">
        <v>27</v>
      </c>
      <c r="D720" s="632" t="s">
        <v>92</v>
      </c>
      <c r="E720" s="462">
        <v>2003</v>
      </c>
      <c r="F720" s="351">
        <v>29</v>
      </c>
      <c r="G720" s="58">
        <v>48</v>
      </c>
      <c r="H720" s="82">
        <v>89</v>
      </c>
      <c r="I720" s="83">
        <v>137</v>
      </c>
      <c r="J720" s="58">
        <v>16</v>
      </c>
      <c r="K720" s="82">
        <v>33</v>
      </c>
      <c r="L720" s="83">
        <v>49</v>
      </c>
      <c r="M720" s="64">
        <v>69</v>
      </c>
      <c r="N720" s="64">
        <v>1219</v>
      </c>
      <c r="O720" s="172"/>
      <c r="P720" s="25"/>
      <c r="Q720" s="5"/>
      <c r="R720" s="4"/>
      <c r="S720" s="4"/>
      <c r="T720" s="5"/>
      <c r="U720" s="4"/>
      <c r="V720" s="4"/>
      <c r="W720" s="6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447"/>
    </row>
    <row r="721" spans="1:34" s="170" customFormat="1" ht="12" hidden="1" customHeight="1" x14ac:dyDescent="0.2">
      <c r="A721" s="593">
        <v>1</v>
      </c>
      <c r="B721" s="593"/>
      <c r="C721" s="462" t="s">
        <v>27</v>
      </c>
      <c r="D721" s="632" t="s">
        <v>92</v>
      </c>
      <c r="E721" s="462">
        <v>2004</v>
      </c>
      <c r="F721" s="351">
        <v>30</v>
      </c>
      <c r="G721" s="58">
        <v>46</v>
      </c>
      <c r="H721" s="82">
        <v>74</v>
      </c>
      <c r="I721" s="83">
        <v>120</v>
      </c>
      <c r="J721" s="58">
        <v>0</v>
      </c>
      <c r="K721" s="82">
        <v>0</v>
      </c>
      <c r="L721" s="83">
        <v>0</v>
      </c>
      <c r="M721" s="63">
        <v>90</v>
      </c>
      <c r="N721" s="63">
        <v>1129</v>
      </c>
      <c r="O721" s="172" t="s">
        <v>5</v>
      </c>
      <c r="P721" s="25"/>
      <c r="Q721" s="5"/>
      <c r="R721" s="4"/>
      <c r="S721" s="4"/>
      <c r="T721" s="5"/>
      <c r="U721" s="4"/>
      <c r="V721" s="4"/>
      <c r="W721" s="6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447"/>
    </row>
    <row r="722" spans="1:34" s="170" customFormat="1" ht="12" hidden="1" customHeight="1" x14ac:dyDescent="0.2">
      <c r="A722" s="593">
        <v>1</v>
      </c>
      <c r="B722" s="593"/>
      <c r="C722" s="462" t="s">
        <v>27</v>
      </c>
      <c r="D722" s="632" t="s">
        <v>92</v>
      </c>
      <c r="E722" s="461">
        <v>2006</v>
      </c>
      <c r="F722" s="352">
        <v>1</v>
      </c>
      <c r="G722" s="58">
        <v>25</v>
      </c>
      <c r="H722" s="82">
        <v>78</v>
      </c>
      <c r="I722" s="83">
        <v>103</v>
      </c>
      <c r="J722" s="58">
        <v>31</v>
      </c>
      <c r="K722" s="82">
        <v>101</v>
      </c>
      <c r="L722" s="83">
        <v>132</v>
      </c>
      <c r="M722" s="63">
        <v>75</v>
      </c>
      <c r="N722" s="63">
        <v>1113</v>
      </c>
      <c r="O722" s="173" t="s">
        <v>328</v>
      </c>
      <c r="P722" s="25"/>
      <c r="Q722" s="4"/>
      <c r="R722" s="4"/>
      <c r="S722" s="4"/>
      <c r="T722" s="4"/>
      <c r="U722" s="4"/>
      <c r="V722" s="4"/>
      <c r="W722" s="4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447"/>
    </row>
    <row r="723" spans="1:34" s="170" customFormat="1" ht="12" hidden="1" customHeight="1" x14ac:dyDescent="0.2">
      <c r="A723" s="593"/>
      <c r="B723" s="593"/>
      <c r="C723" s="462" t="s">
        <v>27</v>
      </c>
      <c r="D723" s="632"/>
      <c r="E723" s="460"/>
      <c r="F723" s="348"/>
      <c r="G723" s="292"/>
      <c r="H723" s="293"/>
      <c r="I723" s="295"/>
      <c r="J723" s="292"/>
      <c r="K723" s="77"/>
      <c r="L723" s="295"/>
      <c r="M723" s="296"/>
      <c r="N723" s="298"/>
      <c r="O723" s="172"/>
      <c r="P723" s="25"/>
      <c r="Q723" s="5"/>
      <c r="R723" s="4"/>
      <c r="S723" s="4"/>
      <c r="T723" s="5"/>
      <c r="U723" s="4"/>
      <c r="V723" s="4"/>
      <c r="W723" s="6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447"/>
    </row>
    <row r="724" spans="1:34" s="147" customFormat="1" ht="12" hidden="1" customHeight="1" x14ac:dyDescent="0.2">
      <c r="A724" s="593">
        <v>1</v>
      </c>
      <c r="B724" s="593"/>
      <c r="C724" s="462"/>
      <c r="D724" s="632" t="s">
        <v>92</v>
      </c>
      <c r="E724" s="461">
        <v>2007</v>
      </c>
      <c r="F724" s="352">
        <v>2</v>
      </c>
      <c r="G724" s="58">
        <v>62</v>
      </c>
      <c r="H724" s="82">
        <v>67</v>
      </c>
      <c r="I724" s="83">
        <v>129</v>
      </c>
      <c r="J724" s="58">
        <v>43</v>
      </c>
      <c r="K724" s="82">
        <v>43</v>
      </c>
      <c r="L724" s="83">
        <v>86</v>
      </c>
      <c r="M724" s="63">
        <v>93</v>
      </c>
      <c r="N724" s="63">
        <v>1106</v>
      </c>
      <c r="O724" s="172"/>
      <c r="P724" s="42"/>
      <c r="Q724" s="43"/>
      <c r="R724" s="44"/>
      <c r="S724" s="44"/>
      <c r="T724" s="43"/>
      <c r="U724" s="44"/>
      <c r="V724" s="44"/>
      <c r="W724" s="45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47"/>
    </row>
    <row r="725" spans="1:34" s="147" customFormat="1" ht="12" hidden="1" customHeight="1" x14ac:dyDescent="0.2">
      <c r="A725" s="593">
        <v>1</v>
      </c>
      <c r="B725" s="593"/>
      <c r="C725" s="462" t="s">
        <v>27</v>
      </c>
      <c r="D725" s="632" t="s">
        <v>92</v>
      </c>
      <c r="E725" s="461">
        <v>2008</v>
      </c>
      <c r="F725" s="352">
        <v>3</v>
      </c>
      <c r="G725" s="58">
        <v>26</v>
      </c>
      <c r="H725" s="82">
        <v>57</v>
      </c>
      <c r="I725" s="83">
        <v>83</v>
      </c>
      <c r="J725" s="58">
        <v>6</v>
      </c>
      <c r="K725" s="82">
        <v>42</v>
      </c>
      <c r="L725" s="83">
        <v>48</v>
      </c>
      <c r="M725" s="63">
        <v>158</v>
      </c>
      <c r="N725" s="63">
        <v>996</v>
      </c>
      <c r="O725" s="172"/>
      <c r="P725" s="25"/>
      <c r="Q725" s="5"/>
      <c r="R725" s="4"/>
      <c r="S725" s="4"/>
      <c r="T725" s="5"/>
      <c r="U725" s="4"/>
      <c r="V725" s="4"/>
      <c r="W725" s="6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447"/>
    </row>
    <row r="726" spans="1:34" s="147" customFormat="1" ht="12" hidden="1" customHeight="1" thickBot="1" x14ac:dyDescent="0.25">
      <c r="A726" s="593">
        <v>1</v>
      </c>
      <c r="B726" s="593"/>
      <c r="C726" s="609"/>
      <c r="D726" s="473"/>
      <c r="E726" s="461">
        <v>2009</v>
      </c>
      <c r="F726" s="355">
        <v>4</v>
      </c>
      <c r="G726" s="58">
        <v>36</v>
      </c>
      <c r="H726" s="82">
        <v>13</v>
      </c>
      <c r="I726" s="83">
        <v>49</v>
      </c>
      <c r="J726" s="58">
        <v>31</v>
      </c>
      <c r="K726" s="77">
        <v>66</v>
      </c>
      <c r="L726" s="344">
        <f>J726+K726</f>
        <v>97</v>
      </c>
      <c r="M726" s="63">
        <v>180</v>
      </c>
      <c r="N726" s="63">
        <v>913</v>
      </c>
      <c r="O726" s="172"/>
      <c r="P726" s="25"/>
      <c r="Q726" s="5"/>
      <c r="R726" s="4"/>
      <c r="S726" s="4"/>
      <c r="T726" s="5"/>
      <c r="U726" s="4"/>
      <c r="V726" s="4"/>
      <c r="W726" s="6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447"/>
    </row>
    <row r="727" spans="1:34" s="147" customFormat="1" ht="12" customHeight="1" x14ac:dyDescent="0.2">
      <c r="A727" s="593">
        <v>1</v>
      </c>
      <c r="B727" s="593"/>
      <c r="C727" s="462" t="s">
        <v>27</v>
      </c>
      <c r="D727" s="632" t="s">
        <v>92</v>
      </c>
      <c r="E727" s="462">
        <v>2010</v>
      </c>
      <c r="F727" s="351">
        <v>7</v>
      </c>
      <c r="G727" s="409">
        <v>51</v>
      </c>
      <c r="H727" s="410">
        <v>38</v>
      </c>
      <c r="I727" s="411">
        <f>SUM(H727,G727)</f>
        <v>89</v>
      </c>
      <c r="J727" s="409">
        <v>15</v>
      </c>
      <c r="K727" s="412">
        <v>73</v>
      </c>
      <c r="L727" s="344">
        <f>J727+K727</f>
        <v>88</v>
      </c>
      <c r="M727" s="65">
        <v>102</v>
      </c>
      <c r="N727" s="408">
        <v>1114</v>
      </c>
      <c r="O727" s="172" t="s">
        <v>5</v>
      </c>
      <c r="P727" s="25"/>
      <c r="Q727" s="5"/>
      <c r="R727" s="4"/>
      <c r="S727" s="4"/>
      <c r="T727" s="5"/>
      <c r="U727" s="4"/>
      <c r="V727" s="4"/>
      <c r="W727" s="6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438"/>
    </row>
    <row r="728" spans="1:34" s="446" customFormat="1" ht="12" customHeight="1" x14ac:dyDescent="0.2">
      <c r="A728" s="593"/>
      <c r="B728" s="593"/>
      <c r="C728" s="462"/>
      <c r="D728" s="632"/>
      <c r="E728" s="462">
        <v>2011</v>
      </c>
      <c r="F728" s="351"/>
      <c r="G728" s="409">
        <v>202</v>
      </c>
      <c r="H728" s="410">
        <v>200</v>
      </c>
      <c r="I728" s="411">
        <f>SUM(H728,G728)</f>
        <v>402</v>
      </c>
      <c r="J728" s="58">
        <v>119</v>
      </c>
      <c r="K728" s="412">
        <v>246</v>
      </c>
      <c r="L728" s="344">
        <f>J728+K728</f>
        <v>365</v>
      </c>
      <c r="M728" s="65">
        <v>537</v>
      </c>
      <c r="N728" s="65">
        <v>941</v>
      </c>
      <c r="O728" s="172" t="s">
        <v>5</v>
      </c>
      <c r="P728" s="266"/>
      <c r="Q728" s="267"/>
      <c r="R728" s="268"/>
      <c r="S728" s="268"/>
      <c r="T728" s="267"/>
      <c r="U728" s="268"/>
      <c r="V728" s="268"/>
      <c r="W728" s="271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438">
        <v>941</v>
      </c>
    </row>
    <row r="729" spans="1:34" s="446" customFormat="1" ht="12" customHeight="1" x14ac:dyDescent="0.2">
      <c r="A729" s="593"/>
      <c r="B729" s="593"/>
      <c r="C729" s="462"/>
      <c r="D729" s="632"/>
      <c r="E729" s="462" t="s">
        <v>381</v>
      </c>
      <c r="F729" s="351"/>
      <c r="G729" s="342">
        <v>22</v>
      </c>
      <c r="H729" s="343">
        <v>46</v>
      </c>
      <c r="I729" s="344">
        <v>68</v>
      </c>
      <c r="J729" s="345">
        <v>98</v>
      </c>
      <c r="K729" s="343">
        <v>97</v>
      </c>
      <c r="L729" s="344">
        <f>J729+K729</f>
        <v>195</v>
      </c>
      <c r="M729" s="346">
        <v>139</v>
      </c>
      <c r="N729" s="346">
        <v>997</v>
      </c>
      <c r="O729" s="531"/>
      <c r="P729" s="266"/>
      <c r="Q729" s="267"/>
      <c r="R729" s="268"/>
      <c r="S729" s="268"/>
      <c r="T729" s="267"/>
      <c r="U729" s="268"/>
      <c r="V729" s="268"/>
      <c r="W729" s="271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438">
        <f>N728+L729-M729</f>
        <v>997</v>
      </c>
    </row>
    <row r="730" spans="1:34" s="446" customFormat="1" ht="12" customHeight="1" x14ac:dyDescent="0.2">
      <c r="A730" s="593"/>
      <c r="B730" s="593"/>
      <c r="C730" s="462"/>
      <c r="D730" s="632"/>
      <c r="E730" s="462">
        <v>2013</v>
      </c>
      <c r="F730" s="351"/>
      <c r="G730" s="343">
        <v>28</v>
      </c>
      <c r="H730" s="343">
        <v>18</v>
      </c>
      <c r="I730" s="344">
        <v>46</v>
      </c>
      <c r="J730" s="345">
        <v>19</v>
      </c>
      <c r="K730" s="343">
        <v>3</v>
      </c>
      <c r="L730" s="344">
        <f>J730+K730</f>
        <v>22</v>
      </c>
      <c r="M730" s="346">
        <v>96</v>
      </c>
      <c r="N730" s="346">
        <v>924</v>
      </c>
      <c r="O730" s="531"/>
      <c r="P730" s="266"/>
      <c r="Q730" s="267"/>
      <c r="R730" s="268"/>
      <c r="S730" s="268"/>
      <c r="T730" s="267"/>
      <c r="U730" s="268"/>
      <c r="V730" s="268"/>
      <c r="W730" s="271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438"/>
    </row>
    <row r="731" spans="1:34" s="446" customFormat="1" ht="12" customHeight="1" x14ac:dyDescent="0.2">
      <c r="A731" s="593"/>
      <c r="B731" s="593"/>
      <c r="C731" s="462"/>
      <c r="D731" s="632"/>
      <c r="E731" s="463">
        <v>2014</v>
      </c>
      <c r="F731" s="351"/>
      <c r="G731" s="343">
        <v>30</v>
      </c>
      <c r="H731" s="343">
        <v>49</v>
      </c>
      <c r="I731" s="344">
        <v>79</v>
      </c>
      <c r="J731" s="345">
        <v>39</v>
      </c>
      <c r="K731" s="343">
        <v>41</v>
      </c>
      <c r="L731" s="344">
        <v>80</v>
      </c>
      <c r="M731" s="346">
        <v>97</v>
      </c>
      <c r="N731" s="346">
        <v>882</v>
      </c>
      <c r="O731" s="531"/>
      <c r="P731" s="266"/>
      <c r="Q731" s="267"/>
      <c r="R731" s="268"/>
      <c r="S731" s="268"/>
      <c r="T731" s="267"/>
      <c r="U731" s="268"/>
      <c r="V731" s="268"/>
      <c r="W731" s="271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438"/>
    </row>
    <row r="732" spans="1:34" s="147" customFormat="1" ht="6.75" customHeight="1" thickBot="1" x14ac:dyDescent="0.25">
      <c r="A732" s="593"/>
      <c r="B732" s="595"/>
      <c r="C732" s="462"/>
      <c r="D732" s="632"/>
      <c r="E732" s="462"/>
      <c r="F732" s="351">
        <v>8</v>
      </c>
      <c r="G732" s="58"/>
      <c r="H732" s="82"/>
      <c r="I732" s="83"/>
      <c r="J732" s="58"/>
      <c r="K732" s="82"/>
      <c r="L732" s="83"/>
      <c r="M732" s="63"/>
      <c r="N732" s="63"/>
      <c r="O732" s="172"/>
      <c r="P732" s="25"/>
      <c r="Q732" s="5"/>
      <c r="R732" s="4"/>
      <c r="S732" s="4"/>
      <c r="T732" s="5"/>
      <c r="U732" s="4"/>
      <c r="V732" s="4"/>
      <c r="W732" s="6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447"/>
    </row>
    <row r="733" spans="1:34" s="147" customFormat="1" ht="12" hidden="1" customHeight="1" x14ac:dyDescent="0.2">
      <c r="A733" s="593">
        <v>1</v>
      </c>
      <c r="B733" s="591"/>
      <c r="C733" s="462"/>
      <c r="D733" s="639" t="s">
        <v>215</v>
      </c>
      <c r="E733" s="463">
        <v>2006</v>
      </c>
      <c r="F733" s="351">
        <v>9</v>
      </c>
      <c r="G733" s="58">
        <v>0</v>
      </c>
      <c r="H733" s="82">
        <v>0</v>
      </c>
      <c r="I733" s="83">
        <v>0</v>
      </c>
      <c r="J733" s="58">
        <v>0</v>
      </c>
      <c r="K733" s="82">
        <v>0</v>
      </c>
      <c r="L733" s="83">
        <v>0</v>
      </c>
      <c r="M733" s="63">
        <v>0</v>
      </c>
      <c r="N733" s="63">
        <v>0</v>
      </c>
      <c r="O733" s="173"/>
      <c r="P733" s="32"/>
      <c r="Q733" s="11"/>
      <c r="R733" s="11"/>
      <c r="S733" s="11"/>
      <c r="T733" s="11"/>
      <c r="U733" s="11"/>
      <c r="V733" s="11"/>
      <c r="W733" s="11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447"/>
    </row>
    <row r="734" spans="1:34" s="147" customFormat="1" ht="12" hidden="1" customHeight="1" x14ac:dyDescent="0.2">
      <c r="A734" s="593">
        <v>1</v>
      </c>
      <c r="B734" s="591"/>
      <c r="C734" s="463" t="s">
        <v>135</v>
      </c>
      <c r="D734" s="639" t="s">
        <v>215</v>
      </c>
      <c r="E734" s="463">
        <v>2007</v>
      </c>
      <c r="F734" s="351">
        <v>10</v>
      </c>
      <c r="G734" s="58">
        <v>0</v>
      </c>
      <c r="H734" s="82">
        <v>0</v>
      </c>
      <c r="I734" s="83">
        <v>0</v>
      </c>
      <c r="J734" s="58">
        <v>0</v>
      </c>
      <c r="K734" s="82">
        <v>0</v>
      </c>
      <c r="L734" s="83">
        <v>0</v>
      </c>
      <c r="M734" s="63">
        <v>0</v>
      </c>
      <c r="N734" s="63">
        <v>0</v>
      </c>
      <c r="O734" s="173"/>
      <c r="P734" s="32"/>
      <c r="Q734" s="12"/>
      <c r="R734" s="11"/>
      <c r="S734" s="11"/>
      <c r="T734" s="12"/>
      <c r="U734" s="11"/>
      <c r="V734" s="11"/>
      <c r="W734" s="13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447"/>
    </row>
    <row r="735" spans="1:34" s="147" customFormat="1" ht="12" hidden="1" customHeight="1" x14ac:dyDescent="0.2">
      <c r="A735" s="593">
        <v>1</v>
      </c>
      <c r="B735" s="591"/>
      <c r="C735" s="463" t="s">
        <v>135</v>
      </c>
      <c r="D735" s="639" t="s">
        <v>215</v>
      </c>
      <c r="E735" s="463">
        <v>2008</v>
      </c>
      <c r="F735" s="351">
        <v>11</v>
      </c>
      <c r="G735" s="58">
        <v>0</v>
      </c>
      <c r="H735" s="82">
        <v>0</v>
      </c>
      <c r="I735" s="83">
        <v>0</v>
      </c>
      <c r="J735" s="58">
        <v>0</v>
      </c>
      <c r="K735" s="82">
        <v>0</v>
      </c>
      <c r="L735" s="83">
        <v>0</v>
      </c>
      <c r="M735" s="63">
        <v>0</v>
      </c>
      <c r="N735" s="63">
        <v>0</v>
      </c>
      <c r="O735" s="173"/>
      <c r="P735" s="32"/>
      <c r="Q735" s="12"/>
      <c r="R735" s="11"/>
      <c r="S735" s="11"/>
      <c r="T735" s="12"/>
      <c r="U735" s="11"/>
      <c r="V735" s="11"/>
      <c r="W735" s="13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447"/>
    </row>
    <row r="736" spans="1:34" s="147" customFormat="1" ht="12" hidden="1" customHeight="1" x14ac:dyDescent="0.2">
      <c r="A736" s="593">
        <v>1</v>
      </c>
      <c r="B736" s="591"/>
      <c r="C736" s="609"/>
      <c r="D736" s="473"/>
      <c r="E736" s="463">
        <v>2009</v>
      </c>
      <c r="F736" s="351">
        <v>12</v>
      </c>
      <c r="G736" s="58">
        <v>0</v>
      </c>
      <c r="H736" s="82">
        <v>0</v>
      </c>
      <c r="I736" s="83">
        <v>0</v>
      </c>
      <c r="J736" s="58">
        <v>0</v>
      </c>
      <c r="K736" s="77">
        <v>0</v>
      </c>
      <c r="L736" s="344">
        <f>J736+K736</f>
        <v>0</v>
      </c>
      <c r="M736" s="63">
        <v>0</v>
      </c>
      <c r="N736" s="63">
        <v>0</v>
      </c>
      <c r="O736" s="173"/>
      <c r="P736" s="32"/>
      <c r="Q736" s="12"/>
      <c r="R736" s="11"/>
      <c r="S736" s="11"/>
      <c r="T736" s="12"/>
      <c r="U736" s="11"/>
      <c r="V736" s="11"/>
      <c r="W736" s="13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447"/>
    </row>
    <row r="737" spans="1:34" s="147" customFormat="1" ht="12" customHeight="1" x14ac:dyDescent="0.2">
      <c r="A737" s="593">
        <v>1</v>
      </c>
      <c r="B737" s="591"/>
      <c r="C737" s="463" t="s">
        <v>135</v>
      </c>
      <c r="D737" s="639" t="s">
        <v>215</v>
      </c>
      <c r="E737" s="463">
        <v>2010</v>
      </c>
      <c r="F737" s="351">
        <v>12</v>
      </c>
      <c r="G737" s="58">
        <v>0</v>
      </c>
      <c r="H737" s="82">
        <v>0</v>
      </c>
      <c r="I737" s="411">
        <f>SUM(H737,G737)</f>
        <v>0</v>
      </c>
      <c r="J737" s="58">
        <v>0</v>
      </c>
      <c r="K737" s="77">
        <v>0</v>
      </c>
      <c r="L737" s="344">
        <f>J737+K737</f>
        <v>0</v>
      </c>
      <c r="M737" s="63">
        <v>0</v>
      </c>
      <c r="N737" s="63">
        <v>0</v>
      </c>
      <c r="O737" s="173"/>
      <c r="P737" s="32"/>
      <c r="Q737" s="12"/>
      <c r="R737" s="11"/>
      <c r="S737" s="11"/>
      <c r="T737" s="12"/>
      <c r="U737" s="11"/>
      <c r="V737" s="11"/>
      <c r="W737" s="13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438"/>
    </row>
    <row r="738" spans="1:34" s="446" customFormat="1" ht="12" customHeight="1" x14ac:dyDescent="0.2">
      <c r="A738" s="593"/>
      <c r="B738" s="591"/>
      <c r="C738" s="463"/>
      <c r="D738" s="613"/>
      <c r="E738" s="462">
        <v>2011</v>
      </c>
      <c r="F738" s="351"/>
      <c r="G738" s="58">
        <v>0</v>
      </c>
      <c r="H738" s="82">
        <v>0</v>
      </c>
      <c r="I738" s="411">
        <f>SUM(H738,G738)</f>
        <v>0</v>
      </c>
      <c r="J738" s="58">
        <v>0</v>
      </c>
      <c r="K738" s="77">
        <v>0</v>
      </c>
      <c r="L738" s="344">
        <f>J738+K738</f>
        <v>0</v>
      </c>
      <c r="M738" s="63">
        <v>0</v>
      </c>
      <c r="N738" s="63">
        <v>0</v>
      </c>
      <c r="O738" s="533"/>
      <c r="P738" s="272"/>
      <c r="Q738" s="273"/>
      <c r="R738" s="274"/>
      <c r="S738" s="274"/>
      <c r="T738" s="273"/>
      <c r="U738" s="274"/>
      <c r="V738" s="274"/>
      <c r="W738" s="275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438">
        <f>N737+L738-M738</f>
        <v>0</v>
      </c>
    </row>
    <row r="739" spans="1:34" s="446" customFormat="1" ht="12" customHeight="1" x14ac:dyDescent="0.2">
      <c r="A739" s="593"/>
      <c r="B739" s="591"/>
      <c r="C739" s="463"/>
      <c r="D739" s="613"/>
      <c r="E739" s="462" t="s">
        <v>381</v>
      </c>
      <c r="F739" s="351"/>
      <c r="G739" s="58">
        <v>0</v>
      </c>
      <c r="H739" s="82">
        <v>0</v>
      </c>
      <c r="I739" s="411">
        <f>SUM(H739,G739)</f>
        <v>0</v>
      </c>
      <c r="J739" s="58">
        <v>0</v>
      </c>
      <c r="K739" s="77">
        <v>0</v>
      </c>
      <c r="L739" s="344">
        <f>J739+K739</f>
        <v>0</v>
      </c>
      <c r="M739" s="63">
        <v>0</v>
      </c>
      <c r="N739" s="63">
        <v>0</v>
      </c>
      <c r="O739" s="533"/>
      <c r="P739" s="272"/>
      <c r="Q739" s="273"/>
      <c r="R739" s="274"/>
      <c r="S739" s="274"/>
      <c r="T739" s="273"/>
      <c r="U739" s="274"/>
      <c r="V739" s="274"/>
      <c r="W739" s="275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438">
        <f>N738+L739-M739</f>
        <v>0</v>
      </c>
    </row>
    <row r="740" spans="1:34" s="446" customFormat="1" ht="12" customHeight="1" x14ac:dyDescent="0.2">
      <c r="A740" s="593"/>
      <c r="B740" s="591"/>
      <c r="C740" s="463"/>
      <c r="D740" s="613"/>
      <c r="E740" s="463">
        <v>2013</v>
      </c>
      <c r="F740" s="352"/>
      <c r="G740" s="58" t="s">
        <v>331</v>
      </c>
      <c r="H740" s="82" t="s">
        <v>331</v>
      </c>
      <c r="I740" s="83" t="s">
        <v>331</v>
      </c>
      <c r="J740" s="58" t="s">
        <v>331</v>
      </c>
      <c r="K740" s="77" t="s">
        <v>331</v>
      </c>
      <c r="L740" s="83" t="s">
        <v>331</v>
      </c>
      <c r="M740" s="63" t="s">
        <v>331</v>
      </c>
      <c r="N740" s="63">
        <v>0</v>
      </c>
      <c r="O740" s="533" t="s">
        <v>119</v>
      </c>
      <c r="P740" s="272"/>
      <c r="Q740" s="273"/>
      <c r="R740" s="274"/>
      <c r="S740" s="274"/>
      <c r="T740" s="273"/>
      <c r="U740" s="274"/>
      <c r="V740" s="274"/>
      <c r="W740" s="275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438"/>
    </row>
    <row r="741" spans="1:34" s="446" customFormat="1" ht="12" customHeight="1" x14ac:dyDescent="0.2">
      <c r="A741" s="593"/>
      <c r="B741" s="591"/>
      <c r="C741" s="463"/>
      <c r="D741" s="613"/>
      <c r="E741" s="463">
        <v>2014</v>
      </c>
      <c r="F741" s="352"/>
      <c r="G741" s="58" t="s">
        <v>331</v>
      </c>
      <c r="H741" s="82" t="s">
        <v>331</v>
      </c>
      <c r="I741" s="83" t="s">
        <v>331</v>
      </c>
      <c r="J741" s="58" t="s">
        <v>331</v>
      </c>
      <c r="K741" s="77" t="s">
        <v>331</v>
      </c>
      <c r="L741" s="83" t="s">
        <v>331</v>
      </c>
      <c r="M741" s="63" t="s">
        <v>331</v>
      </c>
      <c r="N741" s="63">
        <v>0</v>
      </c>
      <c r="O741" s="533" t="s">
        <v>119</v>
      </c>
      <c r="P741" s="272"/>
      <c r="Q741" s="273"/>
      <c r="R741" s="274"/>
      <c r="S741" s="274"/>
      <c r="T741" s="273"/>
      <c r="U741" s="274"/>
      <c r="V741" s="274"/>
      <c r="W741" s="275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438"/>
    </row>
    <row r="742" spans="1:34" s="147" customFormat="1" ht="6.75" customHeight="1" thickBot="1" x14ac:dyDescent="0.25">
      <c r="A742" s="593"/>
      <c r="B742" s="596"/>
      <c r="C742" s="463"/>
      <c r="D742" s="613"/>
      <c r="E742" s="463"/>
      <c r="F742" s="351">
        <v>13</v>
      </c>
      <c r="G742" s="58"/>
      <c r="H742" s="82"/>
      <c r="I742" s="83"/>
      <c r="J742" s="58"/>
      <c r="K742" s="82"/>
      <c r="L742" s="83"/>
      <c r="M742" s="63"/>
      <c r="N742" s="63"/>
      <c r="O742" s="173"/>
      <c r="P742" s="32"/>
      <c r="Q742" s="12"/>
      <c r="R742" s="11"/>
      <c r="S742" s="11"/>
      <c r="T742" s="12"/>
      <c r="U742" s="11"/>
      <c r="V742" s="11"/>
      <c r="W742" s="13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447"/>
    </row>
    <row r="743" spans="1:34" s="147" customFormat="1" ht="12" hidden="1" customHeight="1" x14ac:dyDescent="0.2">
      <c r="A743" s="593">
        <v>1</v>
      </c>
      <c r="B743" s="593" t="s">
        <v>120</v>
      </c>
      <c r="C743" s="463"/>
      <c r="D743" s="613" t="s">
        <v>93</v>
      </c>
      <c r="E743" s="462">
        <v>1984</v>
      </c>
      <c r="F743" s="351">
        <v>14</v>
      </c>
      <c r="G743" s="409" t="s">
        <v>116</v>
      </c>
      <c r="H743" s="410" t="s">
        <v>116</v>
      </c>
      <c r="I743" s="411" t="s">
        <v>116</v>
      </c>
      <c r="J743" s="409" t="s">
        <v>116</v>
      </c>
      <c r="K743" s="410" t="s">
        <v>116</v>
      </c>
      <c r="L743" s="411" t="s">
        <v>116</v>
      </c>
      <c r="M743" s="65" t="s">
        <v>116</v>
      </c>
      <c r="N743" s="65" t="s">
        <v>116</v>
      </c>
      <c r="O743" s="536"/>
      <c r="P743" s="25"/>
      <c r="Q743" s="5"/>
      <c r="R743" s="4"/>
      <c r="S743" s="4"/>
      <c r="T743" s="5"/>
      <c r="U743" s="4"/>
      <c r="V743" s="4"/>
      <c r="W743" s="6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447"/>
    </row>
    <row r="744" spans="1:34" s="147" customFormat="1" ht="12" hidden="1" customHeight="1" x14ac:dyDescent="0.2">
      <c r="A744" s="593">
        <v>1</v>
      </c>
      <c r="B744" s="593" t="s">
        <v>120</v>
      </c>
      <c r="C744" s="463" t="s">
        <v>28</v>
      </c>
      <c r="D744" s="613" t="s">
        <v>93</v>
      </c>
      <c r="E744" s="462">
        <v>1985</v>
      </c>
      <c r="F744" s="351">
        <v>15</v>
      </c>
      <c r="G744" s="409" t="s">
        <v>116</v>
      </c>
      <c r="H744" s="410" t="s">
        <v>116</v>
      </c>
      <c r="I744" s="411">
        <v>147</v>
      </c>
      <c r="J744" s="409" t="s">
        <v>116</v>
      </c>
      <c r="K744" s="410" t="s">
        <v>116</v>
      </c>
      <c r="L744" s="411">
        <v>106</v>
      </c>
      <c r="M744" s="65" t="s">
        <v>116</v>
      </c>
      <c r="N744" s="65" t="s">
        <v>116</v>
      </c>
      <c r="O744" s="536"/>
      <c r="P744" s="25"/>
      <c r="Q744" s="5"/>
      <c r="R744" s="4"/>
      <c r="S744" s="4"/>
      <c r="T744" s="5"/>
      <c r="U744" s="4"/>
      <c r="V744" s="4"/>
      <c r="W744" s="6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447"/>
    </row>
    <row r="745" spans="1:34" s="147" customFormat="1" ht="12" hidden="1" customHeight="1" x14ac:dyDescent="0.2">
      <c r="A745" s="593">
        <v>1</v>
      </c>
      <c r="B745" s="593" t="s">
        <v>120</v>
      </c>
      <c r="C745" s="463" t="s">
        <v>28</v>
      </c>
      <c r="D745" s="613" t="s">
        <v>93</v>
      </c>
      <c r="E745" s="462">
        <v>1986</v>
      </c>
      <c r="F745" s="351">
        <v>16</v>
      </c>
      <c r="G745" s="409" t="s">
        <v>116</v>
      </c>
      <c r="H745" s="410" t="s">
        <v>116</v>
      </c>
      <c r="I745" s="411">
        <v>181</v>
      </c>
      <c r="J745" s="409" t="s">
        <v>116</v>
      </c>
      <c r="K745" s="410" t="s">
        <v>116</v>
      </c>
      <c r="L745" s="411">
        <v>113</v>
      </c>
      <c r="M745" s="65" t="s">
        <v>116</v>
      </c>
      <c r="N745" s="65" t="s">
        <v>116</v>
      </c>
      <c r="O745" s="536"/>
      <c r="P745" s="25"/>
      <c r="Q745" s="5"/>
      <c r="R745" s="4"/>
      <c r="S745" s="4"/>
      <c r="T745" s="5"/>
      <c r="U745" s="4"/>
      <c r="V745" s="4"/>
      <c r="W745" s="6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447"/>
    </row>
    <row r="746" spans="1:34" s="147" customFormat="1" ht="12" hidden="1" customHeight="1" x14ac:dyDescent="0.2">
      <c r="A746" s="593">
        <v>1</v>
      </c>
      <c r="B746" s="593" t="s">
        <v>120</v>
      </c>
      <c r="C746" s="463" t="s">
        <v>28</v>
      </c>
      <c r="D746" s="613" t="s">
        <v>93</v>
      </c>
      <c r="E746" s="462">
        <v>1987</v>
      </c>
      <c r="F746" s="351">
        <v>17</v>
      </c>
      <c r="G746" s="409" t="s">
        <v>116</v>
      </c>
      <c r="H746" s="410" t="s">
        <v>116</v>
      </c>
      <c r="I746" s="411" t="s">
        <v>116</v>
      </c>
      <c r="J746" s="409" t="s">
        <v>116</v>
      </c>
      <c r="K746" s="410" t="s">
        <v>116</v>
      </c>
      <c r="L746" s="411" t="s">
        <v>116</v>
      </c>
      <c r="M746" s="65" t="s">
        <v>116</v>
      </c>
      <c r="N746" s="65" t="s">
        <v>116</v>
      </c>
      <c r="O746" s="536"/>
      <c r="P746" s="25"/>
      <c r="Q746" s="5"/>
      <c r="R746" s="4"/>
      <c r="S746" s="4"/>
      <c r="T746" s="5"/>
      <c r="U746" s="4"/>
      <c r="V746" s="4"/>
      <c r="W746" s="6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447"/>
    </row>
    <row r="747" spans="1:34" s="147" customFormat="1" ht="12" hidden="1" customHeight="1" x14ac:dyDescent="0.2">
      <c r="A747" s="593">
        <v>1</v>
      </c>
      <c r="B747" s="593" t="s">
        <v>120</v>
      </c>
      <c r="C747" s="463" t="s">
        <v>28</v>
      </c>
      <c r="D747" s="613" t="s">
        <v>93</v>
      </c>
      <c r="E747" s="463">
        <v>1988</v>
      </c>
      <c r="F747" s="351">
        <v>18</v>
      </c>
      <c r="G747" s="409">
        <v>117</v>
      </c>
      <c r="H747" s="410">
        <v>165</v>
      </c>
      <c r="I747" s="411">
        <v>282</v>
      </c>
      <c r="J747" s="409">
        <v>28</v>
      </c>
      <c r="K747" s="410">
        <v>38</v>
      </c>
      <c r="L747" s="411">
        <v>66</v>
      </c>
      <c r="M747" s="408" t="s">
        <v>116</v>
      </c>
      <c r="N747" s="408" t="s">
        <v>116</v>
      </c>
      <c r="O747" s="537"/>
      <c r="P747" s="32"/>
      <c r="Q747" s="12"/>
      <c r="R747" s="11"/>
      <c r="S747" s="11"/>
      <c r="T747" s="12"/>
      <c r="U747" s="11"/>
      <c r="V747" s="11"/>
      <c r="W747" s="13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447"/>
    </row>
    <row r="748" spans="1:34" s="147" customFormat="1" ht="12" hidden="1" customHeight="1" x14ac:dyDescent="0.2">
      <c r="A748" s="593">
        <v>1</v>
      </c>
      <c r="B748" s="593" t="s">
        <v>120</v>
      </c>
      <c r="C748" s="463" t="s">
        <v>28</v>
      </c>
      <c r="D748" s="613" t="s">
        <v>93</v>
      </c>
      <c r="E748" s="462">
        <v>1989</v>
      </c>
      <c r="F748" s="351">
        <v>19</v>
      </c>
      <c r="G748" s="409">
        <v>0</v>
      </c>
      <c r="H748" s="410">
        <v>0</v>
      </c>
      <c r="I748" s="411">
        <v>0</v>
      </c>
      <c r="J748" s="409">
        <v>0</v>
      </c>
      <c r="K748" s="410">
        <v>0</v>
      </c>
      <c r="L748" s="411">
        <v>0</v>
      </c>
      <c r="M748" s="65">
        <v>0</v>
      </c>
      <c r="N748" s="65"/>
      <c r="O748" s="536"/>
      <c r="P748" s="25"/>
      <c r="Q748" s="5"/>
      <c r="R748" s="4"/>
      <c r="S748" s="4"/>
      <c r="T748" s="5"/>
      <c r="U748" s="4"/>
      <c r="V748" s="4"/>
      <c r="W748" s="6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447"/>
    </row>
    <row r="749" spans="1:34" s="147" customFormat="1" ht="12" hidden="1" customHeight="1" x14ac:dyDescent="0.2">
      <c r="A749" s="593">
        <v>1</v>
      </c>
      <c r="B749" s="593" t="s">
        <v>120</v>
      </c>
      <c r="C749" s="463" t="s">
        <v>28</v>
      </c>
      <c r="D749" s="613" t="s">
        <v>93</v>
      </c>
      <c r="E749" s="462">
        <v>1990</v>
      </c>
      <c r="F749" s="351">
        <v>20</v>
      </c>
      <c r="G749" s="58">
        <v>93</v>
      </c>
      <c r="H749" s="82">
        <v>197</v>
      </c>
      <c r="I749" s="83">
        <v>290</v>
      </c>
      <c r="J749" s="58">
        <v>45</v>
      </c>
      <c r="K749" s="82">
        <v>36</v>
      </c>
      <c r="L749" s="83">
        <v>81</v>
      </c>
      <c r="M749" s="63">
        <v>0</v>
      </c>
      <c r="N749" s="64">
        <v>694</v>
      </c>
      <c r="O749" s="536"/>
      <c r="P749" s="25"/>
      <c r="Q749" s="5"/>
      <c r="R749" s="4"/>
      <c r="S749" s="4"/>
      <c r="T749" s="5"/>
      <c r="U749" s="4"/>
      <c r="V749" s="4"/>
      <c r="W749" s="6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447"/>
    </row>
    <row r="750" spans="1:34" s="147" customFormat="1" ht="12" hidden="1" customHeight="1" x14ac:dyDescent="0.2">
      <c r="A750" s="593">
        <v>1</v>
      </c>
      <c r="B750" s="593" t="s">
        <v>120</v>
      </c>
      <c r="C750" s="463" t="s">
        <v>28</v>
      </c>
      <c r="D750" s="613" t="s">
        <v>93</v>
      </c>
      <c r="E750" s="462">
        <v>1991</v>
      </c>
      <c r="F750" s="351">
        <v>21</v>
      </c>
      <c r="G750" s="58">
        <v>120</v>
      </c>
      <c r="H750" s="82">
        <v>180</v>
      </c>
      <c r="I750" s="83">
        <v>300</v>
      </c>
      <c r="J750" s="58">
        <v>80</v>
      </c>
      <c r="K750" s="82">
        <v>245</v>
      </c>
      <c r="L750" s="83">
        <v>325</v>
      </c>
      <c r="M750" s="63">
        <v>0</v>
      </c>
      <c r="N750" s="64">
        <v>1019</v>
      </c>
      <c r="O750" s="536"/>
      <c r="P750" s="25"/>
      <c r="Q750" s="5"/>
      <c r="R750" s="4"/>
      <c r="S750" s="4"/>
      <c r="T750" s="5"/>
      <c r="U750" s="4"/>
      <c r="V750" s="4"/>
      <c r="W750" s="6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447"/>
    </row>
    <row r="751" spans="1:34" s="147" customFormat="1" ht="12" hidden="1" customHeight="1" x14ac:dyDescent="0.2">
      <c r="A751" s="593">
        <v>1</v>
      </c>
      <c r="B751" s="593" t="s">
        <v>120</v>
      </c>
      <c r="C751" s="463" t="s">
        <v>28</v>
      </c>
      <c r="D751" s="613" t="s">
        <v>93</v>
      </c>
      <c r="E751" s="462">
        <v>1992</v>
      </c>
      <c r="F751" s="351">
        <v>22</v>
      </c>
      <c r="G751" s="58">
        <v>89</v>
      </c>
      <c r="H751" s="82">
        <v>207</v>
      </c>
      <c r="I751" s="83">
        <v>296</v>
      </c>
      <c r="J751" s="58">
        <v>31</v>
      </c>
      <c r="K751" s="82">
        <v>72</v>
      </c>
      <c r="L751" s="83">
        <v>103</v>
      </c>
      <c r="M751" s="63">
        <v>0</v>
      </c>
      <c r="N751" s="64">
        <v>1122</v>
      </c>
      <c r="O751" s="536"/>
      <c r="P751" s="25"/>
      <c r="Q751" s="5"/>
      <c r="R751" s="4"/>
      <c r="S751" s="4"/>
      <c r="T751" s="5"/>
      <c r="U751" s="4"/>
      <c r="V751" s="4"/>
      <c r="W751" s="6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447"/>
    </row>
    <row r="752" spans="1:34" s="147" customFormat="1" ht="12" hidden="1" customHeight="1" x14ac:dyDescent="0.2">
      <c r="A752" s="593">
        <v>1</v>
      </c>
      <c r="B752" s="593" t="s">
        <v>120</v>
      </c>
      <c r="C752" s="463" t="s">
        <v>28</v>
      </c>
      <c r="D752" s="613" t="s">
        <v>93</v>
      </c>
      <c r="E752" s="462">
        <v>1993</v>
      </c>
      <c r="F752" s="351">
        <v>23</v>
      </c>
      <c r="G752" s="58">
        <v>96</v>
      </c>
      <c r="H752" s="82">
        <v>188</v>
      </c>
      <c r="I752" s="83">
        <v>284</v>
      </c>
      <c r="J752" s="58">
        <v>0</v>
      </c>
      <c r="K752" s="82">
        <v>0</v>
      </c>
      <c r="L752" s="83">
        <v>208</v>
      </c>
      <c r="M752" s="63">
        <v>0</v>
      </c>
      <c r="N752" s="64">
        <v>1330</v>
      </c>
      <c r="O752" s="536"/>
      <c r="P752" s="25"/>
      <c r="Q752" s="5"/>
      <c r="R752" s="4"/>
      <c r="S752" s="4"/>
      <c r="T752" s="5"/>
      <c r="U752" s="4"/>
      <c r="V752" s="4"/>
      <c r="W752" s="6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447"/>
    </row>
    <row r="753" spans="1:34" s="147" customFormat="1" ht="12" hidden="1" customHeight="1" x14ac:dyDescent="0.2">
      <c r="A753" s="593">
        <v>1</v>
      </c>
      <c r="B753" s="593" t="s">
        <v>120</v>
      </c>
      <c r="C753" s="463" t="s">
        <v>28</v>
      </c>
      <c r="D753" s="613" t="s">
        <v>93</v>
      </c>
      <c r="E753" s="462">
        <v>1994</v>
      </c>
      <c r="F753" s="351">
        <v>24</v>
      </c>
      <c r="G753" s="58">
        <v>115</v>
      </c>
      <c r="H753" s="82">
        <v>183</v>
      </c>
      <c r="I753" s="83">
        <v>298</v>
      </c>
      <c r="J753" s="58">
        <v>0</v>
      </c>
      <c r="K753" s="82">
        <v>0</v>
      </c>
      <c r="L753" s="83">
        <v>115</v>
      </c>
      <c r="M753" s="63">
        <v>0</v>
      </c>
      <c r="N753" s="64">
        <v>1445</v>
      </c>
      <c r="O753" s="536"/>
      <c r="P753" s="25"/>
      <c r="Q753" s="5"/>
      <c r="R753" s="4"/>
      <c r="S753" s="4"/>
      <c r="T753" s="5"/>
      <c r="U753" s="4"/>
      <c r="V753" s="4"/>
      <c r="W753" s="6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447"/>
    </row>
    <row r="754" spans="1:34" s="147" customFormat="1" ht="12" hidden="1" customHeight="1" x14ac:dyDescent="0.2">
      <c r="A754" s="593">
        <v>1</v>
      </c>
      <c r="B754" s="593" t="s">
        <v>120</v>
      </c>
      <c r="C754" s="463" t="s">
        <v>28</v>
      </c>
      <c r="D754" s="613" t="s">
        <v>93</v>
      </c>
      <c r="E754" s="462">
        <v>1995</v>
      </c>
      <c r="F754" s="351">
        <v>25</v>
      </c>
      <c r="G754" s="58">
        <v>0</v>
      </c>
      <c r="H754" s="82">
        <v>0</v>
      </c>
      <c r="I754" s="83">
        <v>0</v>
      </c>
      <c r="J754" s="58">
        <v>0</v>
      </c>
      <c r="K754" s="82">
        <v>0</v>
      </c>
      <c r="L754" s="83">
        <v>0</v>
      </c>
      <c r="M754" s="63">
        <v>0</v>
      </c>
      <c r="N754" s="64">
        <v>1445</v>
      </c>
      <c r="O754" s="536"/>
      <c r="P754" s="25"/>
      <c r="Q754" s="5"/>
      <c r="R754" s="4"/>
      <c r="S754" s="4"/>
      <c r="T754" s="5"/>
      <c r="U754" s="4"/>
      <c r="V754" s="4"/>
      <c r="W754" s="6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447"/>
    </row>
    <row r="755" spans="1:34" s="147" customFormat="1" ht="12" hidden="1" customHeight="1" x14ac:dyDescent="0.2">
      <c r="A755" s="593">
        <v>1</v>
      </c>
      <c r="B755" s="593" t="s">
        <v>120</v>
      </c>
      <c r="C755" s="463" t="s">
        <v>28</v>
      </c>
      <c r="D755" s="613" t="s">
        <v>93</v>
      </c>
      <c r="E755" s="462">
        <v>1996</v>
      </c>
      <c r="F755" s="351">
        <v>26</v>
      </c>
      <c r="G755" s="58">
        <v>60</v>
      </c>
      <c r="H755" s="82">
        <v>44</v>
      </c>
      <c r="I755" s="83">
        <v>104</v>
      </c>
      <c r="J755" s="58">
        <v>0</v>
      </c>
      <c r="K755" s="82">
        <v>0</v>
      </c>
      <c r="L755" s="83">
        <v>122</v>
      </c>
      <c r="M755" s="63">
        <v>101</v>
      </c>
      <c r="N755" s="64">
        <v>1466</v>
      </c>
      <c r="O755" s="536"/>
      <c r="P755" s="25"/>
      <c r="Q755" s="5"/>
      <c r="R755" s="4"/>
      <c r="S755" s="4"/>
      <c r="T755" s="5"/>
      <c r="U755" s="4"/>
      <c r="V755" s="4"/>
      <c r="W755" s="6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447"/>
    </row>
    <row r="756" spans="1:34" s="147" customFormat="1" ht="12" hidden="1" customHeight="1" x14ac:dyDescent="0.2">
      <c r="A756" s="593">
        <v>1</v>
      </c>
      <c r="B756" s="593" t="s">
        <v>120</v>
      </c>
      <c r="C756" s="463" t="s">
        <v>28</v>
      </c>
      <c r="D756" s="613" t="s">
        <v>93</v>
      </c>
      <c r="E756" s="462">
        <v>1997</v>
      </c>
      <c r="F756" s="351">
        <v>27</v>
      </c>
      <c r="G756" s="58">
        <v>72</v>
      </c>
      <c r="H756" s="82">
        <v>23</v>
      </c>
      <c r="I756" s="83">
        <v>95</v>
      </c>
      <c r="J756" s="58">
        <v>55</v>
      </c>
      <c r="K756" s="82">
        <v>25</v>
      </c>
      <c r="L756" s="83">
        <v>80</v>
      </c>
      <c r="M756" s="63">
        <v>0</v>
      </c>
      <c r="N756" s="64">
        <v>1546</v>
      </c>
      <c r="O756" s="536"/>
      <c r="P756" s="25"/>
      <c r="Q756" s="5"/>
      <c r="R756" s="4"/>
      <c r="S756" s="4"/>
      <c r="T756" s="5"/>
      <c r="U756" s="4"/>
      <c r="V756" s="4"/>
      <c r="W756" s="6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447"/>
    </row>
    <row r="757" spans="1:34" s="147" customFormat="1" ht="12" hidden="1" customHeight="1" x14ac:dyDescent="0.2">
      <c r="A757" s="593">
        <v>1</v>
      </c>
      <c r="B757" s="593" t="s">
        <v>120</v>
      </c>
      <c r="C757" s="463" t="s">
        <v>28</v>
      </c>
      <c r="D757" s="613" t="s">
        <v>93</v>
      </c>
      <c r="E757" s="462">
        <v>1998</v>
      </c>
      <c r="F757" s="352">
        <v>28</v>
      </c>
      <c r="G757" s="58">
        <v>67</v>
      </c>
      <c r="H757" s="82">
        <v>20</v>
      </c>
      <c r="I757" s="83">
        <v>87</v>
      </c>
      <c r="J757" s="58">
        <v>59</v>
      </c>
      <c r="K757" s="82">
        <v>54</v>
      </c>
      <c r="L757" s="83">
        <v>113</v>
      </c>
      <c r="M757" s="64">
        <v>0</v>
      </c>
      <c r="N757" s="64">
        <v>1659</v>
      </c>
      <c r="O757" s="172"/>
      <c r="P757" s="25"/>
      <c r="Q757" s="5"/>
      <c r="R757" s="4"/>
      <c r="S757" s="4"/>
      <c r="T757" s="5"/>
      <c r="U757" s="4"/>
      <c r="V757" s="4"/>
      <c r="W757" s="6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447"/>
    </row>
    <row r="758" spans="1:34" s="147" customFormat="1" ht="12" hidden="1" customHeight="1" x14ac:dyDescent="0.2">
      <c r="A758" s="593">
        <v>1</v>
      </c>
      <c r="B758" s="593" t="s">
        <v>120</v>
      </c>
      <c r="C758" s="463" t="s">
        <v>28</v>
      </c>
      <c r="D758" s="613" t="s">
        <v>93</v>
      </c>
      <c r="E758" s="462">
        <v>1999</v>
      </c>
      <c r="F758" s="351">
        <v>29</v>
      </c>
      <c r="G758" s="58"/>
      <c r="H758" s="82"/>
      <c r="I758" s="83"/>
      <c r="J758" s="58"/>
      <c r="K758" s="82"/>
      <c r="L758" s="83"/>
      <c r="M758" s="64"/>
      <c r="N758" s="64">
        <v>1681</v>
      </c>
      <c r="O758" s="172" t="s">
        <v>5</v>
      </c>
      <c r="P758" s="25"/>
      <c r="Q758" s="5"/>
      <c r="R758" s="4"/>
      <c r="S758" s="4"/>
      <c r="T758" s="5"/>
      <c r="U758" s="4"/>
      <c r="V758" s="4"/>
      <c r="W758" s="6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447"/>
    </row>
    <row r="759" spans="1:34" s="147" customFormat="1" ht="12" hidden="1" customHeight="1" x14ac:dyDescent="0.2">
      <c r="A759" s="593">
        <v>1</v>
      </c>
      <c r="B759" s="593" t="s">
        <v>120</v>
      </c>
      <c r="C759" s="463" t="s">
        <v>28</v>
      </c>
      <c r="D759" s="613" t="s">
        <v>93</v>
      </c>
      <c r="E759" s="462">
        <v>2000</v>
      </c>
      <c r="F759" s="352">
        <v>30</v>
      </c>
      <c r="G759" s="58">
        <v>39</v>
      </c>
      <c r="H759" s="82">
        <v>15</v>
      </c>
      <c r="I759" s="83">
        <v>54</v>
      </c>
      <c r="J759" s="58">
        <v>0</v>
      </c>
      <c r="K759" s="82">
        <v>0</v>
      </c>
      <c r="L759" s="83">
        <v>0</v>
      </c>
      <c r="M759" s="64">
        <v>0</v>
      </c>
      <c r="N759" s="64">
        <v>1681</v>
      </c>
      <c r="O759" s="536"/>
      <c r="P759" s="25"/>
      <c r="Q759" s="5"/>
      <c r="R759" s="4"/>
      <c r="S759" s="4"/>
      <c r="T759" s="5"/>
      <c r="U759" s="4"/>
      <c r="V759" s="4"/>
      <c r="W759" s="6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447"/>
    </row>
    <row r="760" spans="1:34" s="147" customFormat="1" ht="12" hidden="1" customHeight="1" x14ac:dyDescent="0.2">
      <c r="A760" s="593">
        <v>1</v>
      </c>
      <c r="B760" s="593" t="s">
        <v>120</v>
      </c>
      <c r="C760" s="463" t="s">
        <v>28</v>
      </c>
      <c r="D760" s="613" t="s">
        <v>93</v>
      </c>
      <c r="E760" s="463">
        <v>2001</v>
      </c>
      <c r="F760" s="351">
        <v>31</v>
      </c>
      <c r="G760" s="58">
        <v>20</v>
      </c>
      <c r="H760" s="82">
        <v>9</v>
      </c>
      <c r="I760" s="83">
        <v>29</v>
      </c>
      <c r="J760" s="58">
        <v>134</v>
      </c>
      <c r="K760" s="82">
        <v>45</v>
      </c>
      <c r="L760" s="83">
        <v>179</v>
      </c>
      <c r="M760" s="64"/>
      <c r="N760" s="63">
        <v>1871</v>
      </c>
      <c r="O760" s="536" t="s">
        <v>5</v>
      </c>
      <c r="P760" s="25"/>
      <c r="Q760" s="5"/>
      <c r="R760" s="4"/>
      <c r="S760" s="4"/>
      <c r="T760" s="5"/>
      <c r="U760" s="4"/>
      <c r="V760" s="4"/>
      <c r="W760" s="6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447"/>
    </row>
    <row r="761" spans="1:34" s="147" customFormat="1" ht="12" hidden="1" customHeight="1" x14ac:dyDescent="0.2">
      <c r="A761" s="593">
        <v>1</v>
      </c>
      <c r="B761" s="593" t="s">
        <v>120</v>
      </c>
      <c r="C761" s="463" t="s">
        <v>28</v>
      </c>
      <c r="D761" s="613" t="s">
        <v>93</v>
      </c>
      <c r="E761" s="463">
        <v>2002</v>
      </c>
      <c r="F761" s="352">
        <v>32</v>
      </c>
      <c r="G761" s="58">
        <v>45</v>
      </c>
      <c r="H761" s="82">
        <v>2</v>
      </c>
      <c r="I761" s="83">
        <v>47</v>
      </c>
      <c r="J761" s="58">
        <v>0</v>
      </c>
      <c r="K761" s="82">
        <v>0</v>
      </c>
      <c r="L761" s="83">
        <v>0</v>
      </c>
      <c r="M761" s="64">
        <v>0</v>
      </c>
      <c r="N761" s="63">
        <v>1785</v>
      </c>
      <c r="O761" s="538" t="s">
        <v>191</v>
      </c>
      <c r="P761" s="25"/>
      <c r="Q761" s="5"/>
      <c r="R761" s="4"/>
      <c r="S761" s="4"/>
      <c r="T761" s="5"/>
      <c r="U761" s="4"/>
      <c r="V761" s="4"/>
      <c r="W761" s="6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447"/>
    </row>
    <row r="762" spans="1:34" s="147" customFormat="1" ht="12" hidden="1" customHeight="1" thickBot="1" x14ac:dyDescent="0.25">
      <c r="A762" s="593">
        <v>1</v>
      </c>
      <c r="B762" s="593" t="s">
        <v>120</v>
      </c>
      <c r="C762" s="463" t="s">
        <v>28</v>
      </c>
      <c r="D762" s="613" t="s">
        <v>93</v>
      </c>
      <c r="E762" s="463">
        <v>2003</v>
      </c>
      <c r="F762" s="353">
        <v>33</v>
      </c>
      <c r="G762" s="58">
        <v>16</v>
      </c>
      <c r="H762" s="82">
        <v>5</v>
      </c>
      <c r="I762" s="83">
        <v>21</v>
      </c>
      <c r="J762" s="58">
        <v>0</v>
      </c>
      <c r="K762" s="82">
        <v>0</v>
      </c>
      <c r="L762" s="83">
        <v>0</v>
      </c>
      <c r="M762" s="64">
        <v>0</v>
      </c>
      <c r="N762" s="63">
        <v>1812</v>
      </c>
      <c r="O762" s="538" t="s">
        <v>191</v>
      </c>
      <c r="P762" s="25"/>
      <c r="Q762" s="5"/>
      <c r="R762" s="4"/>
      <c r="S762" s="4"/>
      <c r="T762" s="5"/>
      <c r="U762" s="4"/>
      <c r="V762" s="4"/>
      <c r="W762" s="6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447"/>
    </row>
    <row r="763" spans="1:34" s="147" customFormat="1" ht="12" hidden="1" customHeight="1" x14ac:dyDescent="0.2">
      <c r="A763" s="593">
        <v>1</v>
      </c>
      <c r="B763" s="591"/>
      <c r="C763" s="463" t="s">
        <v>28</v>
      </c>
      <c r="D763" s="613" t="s">
        <v>93</v>
      </c>
      <c r="E763" s="463">
        <v>2004</v>
      </c>
      <c r="F763" s="351">
        <v>0</v>
      </c>
      <c r="G763" s="58">
        <v>38</v>
      </c>
      <c r="H763" s="82">
        <v>5</v>
      </c>
      <c r="I763" s="83">
        <v>43</v>
      </c>
      <c r="J763" s="58">
        <v>0</v>
      </c>
      <c r="K763" s="82">
        <v>0</v>
      </c>
      <c r="L763" s="83">
        <v>0</v>
      </c>
      <c r="M763" s="64">
        <v>0</v>
      </c>
      <c r="N763" s="63">
        <v>1847</v>
      </c>
      <c r="O763" s="538" t="s">
        <v>191</v>
      </c>
      <c r="P763" s="32"/>
      <c r="Q763" s="12"/>
      <c r="R763" s="11"/>
      <c r="S763" s="11"/>
      <c r="T763" s="12"/>
      <c r="U763" s="11"/>
      <c r="V763" s="11"/>
      <c r="W763" s="13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447"/>
    </row>
    <row r="764" spans="1:34" s="147" customFormat="1" ht="12" hidden="1" customHeight="1" x14ac:dyDescent="0.2">
      <c r="A764" s="593">
        <v>1</v>
      </c>
      <c r="B764" s="591"/>
      <c r="C764" s="463" t="s">
        <v>28</v>
      </c>
      <c r="D764" s="613" t="s">
        <v>93</v>
      </c>
      <c r="E764" s="461">
        <v>2006</v>
      </c>
      <c r="F764" s="352">
        <v>1</v>
      </c>
      <c r="G764" s="58">
        <v>18</v>
      </c>
      <c r="H764" s="82">
        <v>3</v>
      </c>
      <c r="I764" s="83">
        <v>21</v>
      </c>
      <c r="J764" s="58">
        <v>0</v>
      </c>
      <c r="K764" s="82">
        <v>0</v>
      </c>
      <c r="L764" s="83">
        <v>0</v>
      </c>
      <c r="M764" s="63">
        <v>650</v>
      </c>
      <c r="N764" s="63">
        <v>1252</v>
      </c>
      <c r="O764" s="539" t="s">
        <v>119</v>
      </c>
      <c r="P764" s="32"/>
      <c r="Q764" s="11"/>
      <c r="R764" s="11"/>
      <c r="S764" s="11"/>
      <c r="T764" s="11"/>
      <c r="U764" s="11"/>
      <c r="V764" s="11"/>
      <c r="W764" s="11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447"/>
    </row>
    <row r="765" spans="1:34" s="147" customFormat="1" ht="12" hidden="1" customHeight="1" x14ac:dyDescent="0.2">
      <c r="A765" s="593">
        <v>1</v>
      </c>
      <c r="B765" s="591"/>
      <c r="C765" s="463" t="s">
        <v>28</v>
      </c>
      <c r="D765" s="613" t="s">
        <v>93</v>
      </c>
      <c r="E765" s="461">
        <v>2007</v>
      </c>
      <c r="F765" s="352">
        <v>2</v>
      </c>
      <c r="G765" s="58">
        <v>17</v>
      </c>
      <c r="H765" s="82">
        <v>5</v>
      </c>
      <c r="I765" s="83">
        <v>22</v>
      </c>
      <c r="J765" s="58">
        <v>0</v>
      </c>
      <c r="K765" s="82">
        <v>0</v>
      </c>
      <c r="L765" s="83">
        <v>0</v>
      </c>
      <c r="M765" s="63">
        <v>0</v>
      </c>
      <c r="N765" s="63">
        <v>1448</v>
      </c>
      <c r="O765" s="537" t="s">
        <v>5</v>
      </c>
      <c r="P765" s="32"/>
      <c r="Q765" s="12"/>
      <c r="R765" s="11"/>
      <c r="S765" s="11"/>
      <c r="T765" s="12"/>
      <c r="U765" s="11"/>
      <c r="V765" s="11"/>
      <c r="W765" s="13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447"/>
    </row>
    <row r="766" spans="1:34" s="147" customFormat="1" ht="12" hidden="1" customHeight="1" x14ac:dyDescent="0.2">
      <c r="A766" s="593">
        <v>1</v>
      </c>
      <c r="B766" s="591"/>
      <c r="C766" s="463" t="s">
        <v>28</v>
      </c>
      <c r="D766" s="613" t="s">
        <v>93</v>
      </c>
      <c r="E766" s="461">
        <v>2008</v>
      </c>
      <c r="F766" s="352">
        <v>3</v>
      </c>
      <c r="G766" s="58">
        <v>6</v>
      </c>
      <c r="H766" s="82">
        <v>0</v>
      </c>
      <c r="I766" s="83">
        <v>6</v>
      </c>
      <c r="J766" s="58">
        <v>121</v>
      </c>
      <c r="K766" s="82">
        <v>0</v>
      </c>
      <c r="L766" s="83">
        <v>121</v>
      </c>
      <c r="M766" s="63">
        <v>145</v>
      </c>
      <c r="N766" s="63">
        <v>1424</v>
      </c>
      <c r="O766" s="537"/>
      <c r="P766" s="32"/>
      <c r="Q766" s="12"/>
      <c r="R766" s="11"/>
      <c r="S766" s="11"/>
      <c r="T766" s="12"/>
      <c r="U766" s="11"/>
      <c r="V766" s="11"/>
      <c r="W766" s="13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447"/>
    </row>
    <row r="767" spans="1:34" s="147" customFormat="1" ht="12" hidden="1" customHeight="1" x14ac:dyDescent="0.2">
      <c r="A767" s="593">
        <v>1</v>
      </c>
      <c r="B767" s="591"/>
      <c r="C767" s="609"/>
      <c r="D767" s="473"/>
      <c r="E767" s="461">
        <v>2009</v>
      </c>
      <c r="F767" s="352">
        <v>4</v>
      </c>
      <c r="G767" s="58">
        <v>10</v>
      </c>
      <c r="H767" s="82">
        <v>0</v>
      </c>
      <c r="I767" s="83">
        <v>10</v>
      </c>
      <c r="J767" s="58">
        <v>78</v>
      </c>
      <c r="K767" s="77">
        <v>26</v>
      </c>
      <c r="L767" s="344">
        <f>J767+K767</f>
        <v>104</v>
      </c>
      <c r="M767" s="63">
        <v>138</v>
      </c>
      <c r="N767" s="63">
        <v>1390</v>
      </c>
      <c r="O767" s="537"/>
      <c r="P767" s="32"/>
      <c r="Q767" s="12"/>
      <c r="R767" s="11"/>
      <c r="S767" s="11"/>
      <c r="T767" s="12"/>
      <c r="U767" s="11"/>
      <c r="V767" s="11"/>
      <c r="W767" s="13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447"/>
    </row>
    <row r="768" spans="1:34" s="147" customFormat="1" ht="12" customHeight="1" x14ac:dyDescent="0.2">
      <c r="A768" s="593">
        <v>1</v>
      </c>
      <c r="B768" s="591"/>
      <c r="C768" s="463" t="s">
        <v>28</v>
      </c>
      <c r="D768" s="613" t="s">
        <v>93</v>
      </c>
      <c r="E768" s="462">
        <v>2010</v>
      </c>
      <c r="F768" s="352">
        <v>5</v>
      </c>
      <c r="G768" s="409">
        <v>8</v>
      </c>
      <c r="H768" s="410">
        <v>5</v>
      </c>
      <c r="I768" s="411">
        <f>SUM(H768,G768)</f>
        <v>13</v>
      </c>
      <c r="J768" s="409">
        <v>36</v>
      </c>
      <c r="K768" s="412">
        <v>8</v>
      </c>
      <c r="L768" s="344">
        <f>J768+K768</f>
        <v>44</v>
      </c>
      <c r="M768" s="408">
        <v>80</v>
      </c>
      <c r="N768" s="408">
        <v>1354</v>
      </c>
      <c r="O768" s="172" t="s">
        <v>5</v>
      </c>
      <c r="P768" s="32"/>
      <c r="Q768" s="12"/>
      <c r="R768" s="11"/>
      <c r="S768" s="11"/>
      <c r="T768" s="12"/>
      <c r="U768" s="11"/>
      <c r="V768" s="11"/>
      <c r="W768" s="13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438"/>
    </row>
    <row r="769" spans="1:34" s="446" customFormat="1" ht="12" customHeight="1" x14ac:dyDescent="0.2">
      <c r="A769" s="593"/>
      <c r="B769" s="591"/>
      <c r="C769" s="463"/>
      <c r="D769" s="613"/>
      <c r="E769" s="462">
        <v>2011</v>
      </c>
      <c r="F769" s="352"/>
      <c r="G769" s="409">
        <v>6</v>
      </c>
      <c r="H769" s="410">
        <v>2</v>
      </c>
      <c r="I769" s="411">
        <f>SUM(H769,G769)</f>
        <v>8</v>
      </c>
      <c r="J769" s="409">
        <v>3</v>
      </c>
      <c r="K769" s="412">
        <v>1</v>
      </c>
      <c r="L769" s="344">
        <f>J769+K769</f>
        <v>4</v>
      </c>
      <c r="M769" s="65">
        <v>132</v>
      </c>
      <c r="N769" s="408">
        <v>1177</v>
      </c>
      <c r="O769" s="172" t="s">
        <v>5</v>
      </c>
      <c r="P769" s="272"/>
      <c r="Q769" s="273"/>
      <c r="R769" s="274"/>
      <c r="S769" s="274"/>
      <c r="T769" s="273"/>
      <c r="U769" s="274"/>
      <c r="V769" s="274"/>
      <c r="W769" s="275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438">
        <v>1177</v>
      </c>
    </row>
    <row r="770" spans="1:34" s="446" customFormat="1" ht="12" customHeight="1" x14ac:dyDescent="0.2">
      <c r="A770" s="593"/>
      <c r="B770" s="591"/>
      <c r="C770" s="463"/>
      <c r="D770" s="613"/>
      <c r="E770" s="462" t="s">
        <v>381</v>
      </c>
      <c r="F770" s="352"/>
      <c r="G770" s="342">
        <v>9</v>
      </c>
      <c r="H770" s="343">
        <v>5</v>
      </c>
      <c r="I770" s="344">
        <v>14</v>
      </c>
      <c r="J770" s="345">
        <v>0</v>
      </c>
      <c r="K770" s="343">
        <v>0</v>
      </c>
      <c r="L770" s="344">
        <f>J770+K770</f>
        <v>0</v>
      </c>
      <c r="M770" s="346">
        <v>119</v>
      </c>
      <c r="N770" s="346">
        <v>1058</v>
      </c>
      <c r="O770" s="531"/>
      <c r="P770" s="272"/>
      <c r="Q770" s="273"/>
      <c r="R770" s="274"/>
      <c r="S770" s="274"/>
      <c r="T770" s="273"/>
      <c r="U770" s="274"/>
      <c r="V770" s="274"/>
      <c r="W770" s="275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438">
        <f>N769+L770-M770</f>
        <v>1058</v>
      </c>
    </row>
    <row r="771" spans="1:34" s="446" customFormat="1" ht="12" customHeight="1" x14ac:dyDescent="0.2">
      <c r="A771" s="593"/>
      <c r="B771" s="591"/>
      <c r="C771" s="463"/>
      <c r="D771" s="613"/>
      <c r="E771" s="462">
        <v>2013</v>
      </c>
      <c r="F771" s="352"/>
      <c r="G771" s="343">
        <v>2</v>
      </c>
      <c r="H771" s="343">
        <v>0</v>
      </c>
      <c r="I771" s="344">
        <v>2</v>
      </c>
      <c r="J771" s="345">
        <v>0</v>
      </c>
      <c r="K771" s="343">
        <v>0</v>
      </c>
      <c r="L771" s="344">
        <f>J771+K771</f>
        <v>0</v>
      </c>
      <c r="M771" s="346">
        <v>108</v>
      </c>
      <c r="N771" s="346">
        <v>950</v>
      </c>
      <c r="O771" s="531"/>
      <c r="P771" s="272"/>
      <c r="Q771" s="273"/>
      <c r="R771" s="274"/>
      <c r="S771" s="274"/>
      <c r="T771" s="273"/>
      <c r="U771" s="274"/>
      <c r="V771" s="274"/>
      <c r="W771" s="275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438"/>
    </row>
    <row r="772" spans="1:34" s="446" customFormat="1" ht="12" customHeight="1" x14ac:dyDescent="0.2">
      <c r="A772" s="593"/>
      <c r="B772" s="591"/>
      <c r="C772" s="463"/>
      <c r="D772" s="613"/>
      <c r="E772" s="463">
        <v>2014</v>
      </c>
      <c r="F772" s="352"/>
      <c r="G772" s="58">
        <v>5</v>
      </c>
      <c r="H772" s="82">
        <v>0</v>
      </c>
      <c r="I772" s="83">
        <v>5</v>
      </c>
      <c r="J772" s="58">
        <v>19</v>
      </c>
      <c r="K772" s="77">
        <f>L772-J772</f>
        <v>20</v>
      </c>
      <c r="L772" s="83">
        <v>39</v>
      </c>
      <c r="M772" s="63" t="s">
        <v>331</v>
      </c>
      <c r="N772" s="63">
        <v>950</v>
      </c>
      <c r="O772" s="533" t="s">
        <v>119</v>
      </c>
      <c r="P772" s="272"/>
      <c r="Q772" s="273"/>
      <c r="R772" s="274"/>
      <c r="S772" s="274"/>
      <c r="T772" s="273"/>
      <c r="U772" s="274"/>
      <c r="V772" s="274"/>
      <c r="W772" s="275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438"/>
    </row>
    <row r="773" spans="1:34" s="147" customFormat="1" ht="6.75" customHeight="1" thickBot="1" x14ac:dyDescent="0.25">
      <c r="A773" s="593"/>
      <c r="B773" s="596"/>
      <c r="C773" s="463"/>
      <c r="D773" s="613"/>
      <c r="E773" s="463"/>
      <c r="F773" s="355">
        <v>6</v>
      </c>
      <c r="G773" s="58"/>
      <c r="H773" s="82"/>
      <c r="I773" s="83"/>
      <c r="J773" s="58"/>
      <c r="K773" s="82"/>
      <c r="L773" s="83"/>
      <c r="M773" s="63"/>
      <c r="N773" s="63"/>
      <c r="O773" s="537"/>
      <c r="P773" s="32"/>
      <c r="Q773" s="12"/>
      <c r="R773" s="11"/>
      <c r="S773" s="11"/>
      <c r="T773" s="12"/>
      <c r="U773" s="11"/>
      <c r="V773" s="11"/>
      <c r="W773" s="13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447"/>
    </row>
    <row r="774" spans="1:34" s="147" customFormat="1" ht="12" hidden="1" customHeight="1" x14ac:dyDescent="0.2">
      <c r="A774" s="593">
        <v>1</v>
      </c>
      <c r="B774" s="593"/>
      <c r="C774" s="463"/>
      <c r="D774" s="613" t="s">
        <v>126</v>
      </c>
      <c r="E774" s="463">
        <v>2004</v>
      </c>
      <c r="F774" s="351">
        <v>2</v>
      </c>
      <c r="G774" s="58"/>
      <c r="H774" s="82"/>
      <c r="I774" s="83"/>
      <c r="J774" s="58"/>
      <c r="K774" s="82"/>
      <c r="L774" s="83"/>
      <c r="M774" s="63"/>
      <c r="N774" s="63"/>
      <c r="O774" s="536"/>
      <c r="P774" s="25"/>
      <c r="Q774" s="5"/>
      <c r="R774" s="4"/>
      <c r="S774" s="4"/>
      <c r="T774" s="5"/>
      <c r="U774" s="4"/>
      <c r="V774" s="4"/>
      <c r="W774" s="6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447"/>
    </row>
    <row r="775" spans="1:34" s="147" customFormat="1" ht="12" hidden="1" customHeight="1" x14ac:dyDescent="0.2">
      <c r="A775" s="593">
        <v>1</v>
      </c>
      <c r="B775" s="593"/>
      <c r="C775" s="463" t="s">
        <v>125</v>
      </c>
      <c r="D775" s="632" t="s">
        <v>216</v>
      </c>
      <c r="E775" s="461">
        <v>2006</v>
      </c>
      <c r="F775" s="351">
        <v>3</v>
      </c>
      <c r="G775" s="58">
        <v>0</v>
      </c>
      <c r="H775" s="82">
        <v>1</v>
      </c>
      <c r="I775" s="83">
        <v>1</v>
      </c>
      <c r="J775" s="58">
        <v>0</v>
      </c>
      <c r="K775" s="82">
        <v>1</v>
      </c>
      <c r="L775" s="83">
        <v>1</v>
      </c>
      <c r="M775" s="63">
        <v>0</v>
      </c>
      <c r="N775" s="63">
        <v>7</v>
      </c>
      <c r="O775" s="536" t="s">
        <v>5</v>
      </c>
      <c r="P775" s="25"/>
      <c r="Q775" s="4"/>
      <c r="R775" s="4"/>
      <c r="S775" s="4"/>
      <c r="T775" s="4"/>
      <c r="U775" s="4"/>
      <c r="V775" s="4"/>
      <c r="W775" s="4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447"/>
    </row>
    <row r="776" spans="1:34" s="147" customFormat="1" ht="12" hidden="1" customHeight="1" x14ac:dyDescent="0.2">
      <c r="A776" s="593">
        <v>1</v>
      </c>
      <c r="B776" s="593"/>
      <c r="C776" s="463" t="s">
        <v>125</v>
      </c>
      <c r="D776" s="632" t="s">
        <v>216</v>
      </c>
      <c r="E776" s="461">
        <v>2007</v>
      </c>
      <c r="F776" s="351">
        <v>4</v>
      </c>
      <c r="G776" s="58">
        <v>0</v>
      </c>
      <c r="H776" s="82">
        <v>0</v>
      </c>
      <c r="I776" s="83">
        <v>0</v>
      </c>
      <c r="J776" s="58">
        <v>0</v>
      </c>
      <c r="K776" s="82">
        <v>1</v>
      </c>
      <c r="L776" s="83">
        <v>1</v>
      </c>
      <c r="M776" s="63">
        <v>0</v>
      </c>
      <c r="N776" s="63">
        <v>8</v>
      </c>
      <c r="O776" s="536"/>
      <c r="P776" s="25"/>
      <c r="Q776" s="5"/>
      <c r="R776" s="4"/>
      <c r="S776" s="4"/>
      <c r="T776" s="5"/>
      <c r="U776" s="4"/>
      <c r="V776" s="4"/>
      <c r="W776" s="6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447"/>
    </row>
    <row r="777" spans="1:34" s="147" customFormat="1" ht="12" hidden="1" customHeight="1" x14ac:dyDescent="0.2">
      <c r="A777" s="593">
        <v>1</v>
      </c>
      <c r="B777" s="593"/>
      <c r="C777" s="463" t="s">
        <v>125</v>
      </c>
      <c r="D777" s="632" t="s">
        <v>216</v>
      </c>
      <c r="E777" s="461">
        <v>2008</v>
      </c>
      <c r="F777" s="351">
        <v>5</v>
      </c>
      <c r="G777" s="58" t="s">
        <v>331</v>
      </c>
      <c r="H777" s="82" t="s">
        <v>331</v>
      </c>
      <c r="I777" s="83" t="s">
        <v>331</v>
      </c>
      <c r="J777" s="58" t="s">
        <v>331</v>
      </c>
      <c r="K777" s="82" t="s">
        <v>331</v>
      </c>
      <c r="L777" s="83" t="s">
        <v>331</v>
      </c>
      <c r="M777" s="63" t="s">
        <v>331</v>
      </c>
      <c r="N777" s="63" t="s">
        <v>331</v>
      </c>
      <c r="O777" s="536"/>
      <c r="P777" s="25"/>
      <c r="Q777" s="5"/>
      <c r="R777" s="4"/>
      <c r="S777" s="4"/>
      <c r="T777" s="5"/>
      <c r="U777" s="4"/>
      <c r="V777" s="4"/>
      <c r="W777" s="6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447"/>
    </row>
    <row r="778" spans="1:34" s="147" customFormat="1" ht="12" hidden="1" customHeight="1" x14ac:dyDescent="0.2">
      <c r="A778" s="593">
        <v>1</v>
      </c>
      <c r="B778" s="593"/>
      <c r="C778" s="609"/>
      <c r="D778" s="473"/>
      <c r="E778" s="461">
        <v>2009</v>
      </c>
      <c r="F778" s="351">
        <v>6</v>
      </c>
      <c r="G778" s="58" t="s">
        <v>331</v>
      </c>
      <c r="H778" s="82" t="s">
        <v>331</v>
      </c>
      <c r="I778" s="83" t="s">
        <v>331</v>
      </c>
      <c r="J778" s="58" t="s">
        <v>331</v>
      </c>
      <c r="K778" s="82" t="s">
        <v>331</v>
      </c>
      <c r="L778" s="83" t="s">
        <v>331</v>
      </c>
      <c r="M778" s="63" t="s">
        <v>331</v>
      </c>
      <c r="N778" s="63">
        <v>10</v>
      </c>
      <c r="O778" s="536" t="s">
        <v>5</v>
      </c>
      <c r="P778" s="25"/>
      <c r="Q778" s="5"/>
      <c r="R778" s="4"/>
      <c r="S778" s="4"/>
      <c r="T778" s="5"/>
      <c r="U778" s="4"/>
      <c r="V778" s="4"/>
      <c r="W778" s="6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447"/>
    </row>
    <row r="779" spans="1:34" s="147" customFormat="1" ht="12" customHeight="1" x14ac:dyDescent="0.2">
      <c r="A779" s="593">
        <v>1</v>
      </c>
      <c r="B779" s="593"/>
      <c r="C779" s="463" t="s">
        <v>125</v>
      </c>
      <c r="D779" s="632" t="s">
        <v>216</v>
      </c>
      <c r="E779" s="462">
        <v>2010</v>
      </c>
      <c r="F779" s="351">
        <v>7</v>
      </c>
      <c r="G779" s="409">
        <v>0</v>
      </c>
      <c r="H779" s="410">
        <v>0</v>
      </c>
      <c r="I779" s="411">
        <f>SUM(H779,G779)</f>
        <v>0</v>
      </c>
      <c r="J779" s="409">
        <v>0</v>
      </c>
      <c r="K779" s="412">
        <v>10</v>
      </c>
      <c r="L779" s="344">
        <f>J779+K779</f>
        <v>10</v>
      </c>
      <c r="M779" s="65">
        <v>0</v>
      </c>
      <c r="N779" s="408">
        <v>20</v>
      </c>
      <c r="O779" s="172"/>
      <c r="P779" s="25"/>
      <c r="Q779" s="5"/>
      <c r="R779" s="4"/>
      <c r="S779" s="4"/>
      <c r="T779" s="5"/>
      <c r="U779" s="4"/>
      <c r="V779" s="4"/>
      <c r="W779" s="6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438"/>
    </row>
    <row r="780" spans="1:34" s="448" customFormat="1" ht="12" customHeight="1" x14ac:dyDescent="0.2">
      <c r="A780" s="591"/>
      <c r="B780" s="591"/>
      <c r="C780" s="463"/>
      <c r="D780" s="613"/>
      <c r="E780" s="463">
        <v>2011</v>
      </c>
      <c r="F780" s="352"/>
      <c r="G780" s="409" t="s">
        <v>331</v>
      </c>
      <c r="H780" s="410" t="s">
        <v>331</v>
      </c>
      <c r="I780" s="411" t="s">
        <v>331</v>
      </c>
      <c r="J780" s="409" t="s">
        <v>331</v>
      </c>
      <c r="K780" s="412" t="s">
        <v>331</v>
      </c>
      <c r="L780" s="411" t="s">
        <v>331</v>
      </c>
      <c r="M780" s="408" t="s">
        <v>331</v>
      </c>
      <c r="N780" s="408">
        <v>20</v>
      </c>
      <c r="O780" s="533"/>
      <c r="P780" s="272"/>
      <c r="Q780" s="273"/>
      <c r="R780" s="274"/>
      <c r="S780" s="274"/>
      <c r="T780" s="273"/>
      <c r="U780" s="274"/>
      <c r="V780" s="274"/>
      <c r="W780" s="275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481">
        <v>20</v>
      </c>
    </row>
    <row r="781" spans="1:34" s="448" customFormat="1" ht="12" customHeight="1" x14ac:dyDescent="0.2">
      <c r="A781" s="591"/>
      <c r="B781" s="591"/>
      <c r="C781" s="463"/>
      <c r="D781" s="613"/>
      <c r="E781" s="462" t="s">
        <v>381</v>
      </c>
      <c r="F781" s="352"/>
      <c r="G781" s="58" t="s">
        <v>331</v>
      </c>
      <c r="H781" s="82" t="s">
        <v>331</v>
      </c>
      <c r="I781" s="83" t="s">
        <v>331</v>
      </c>
      <c r="J781" s="58" t="s">
        <v>331</v>
      </c>
      <c r="K781" s="77" t="s">
        <v>331</v>
      </c>
      <c r="L781" s="83" t="s">
        <v>331</v>
      </c>
      <c r="M781" s="63" t="s">
        <v>331</v>
      </c>
      <c r="N781" s="63">
        <v>20</v>
      </c>
      <c r="O781" s="533" t="s">
        <v>119</v>
      </c>
      <c r="P781" s="272"/>
      <c r="Q781" s="273"/>
      <c r="R781" s="274"/>
      <c r="S781" s="274"/>
      <c r="T781" s="273"/>
      <c r="U781" s="274"/>
      <c r="V781" s="274"/>
      <c r="W781" s="275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481">
        <v>20</v>
      </c>
    </row>
    <row r="782" spans="1:34" s="448" customFormat="1" ht="12" customHeight="1" x14ac:dyDescent="0.2">
      <c r="A782" s="591"/>
      <c r="B782" s="591"/>
      <c r="C782" s="463"/>
      <c r="D782" s="613"/>
      <c r="E782" s="462">
        <v>2013</v>
      </c>
      <c r="F782" s="352"/>
      <c r="G782" s="58">
        <v>0</v>
      </c>
      <c r="H782" s="82">
        <v>4</v>
      </c>
      <c r="I782" s="83">
        <v>4</v>
      </c>
      <c r="J782" s="58">
        <v>0</v>
      </c>
      <c r="K782" s="77">
        <v>4</v>
      </c>
      <c r="L782" s="344">
        <f>J782+K782</f>
        <v>4</v>
      </c>
      <c r="M782" s="63">
        <v>0</v>
      </c>
      <c r="N782" s="63">
        <v>34</v>
      </c>
      <c r="O782" s="533"/>
      <c r="P782" s="272"/>
      <c r="Q782" s="273"/>
      <c r="R782" s="274"/>
      <c r="S782" s="274"/>
      <c r="T782" s="273"/>
      <c r="U782" s="274"/>
      <c r="V782" s="274"/>
      <c r="W782" s="275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481"/>
    </row>
    <row r="783" spans="1:34" s="448" customFormat="1" ht="12" customHeight="1" x14ac:dyDescent="0.2">
      <c r="A783" s="591"/>
      <c r="B783" s="591"/>
      <c r="C783" s="463"/>
      <c r="D783" s="613"/>
      <c r="E783" s="463">
        <v>2014</v>
      </c>
      <c r="F783" s="352"/>
      <c r="G783" s="58">
        <v>0</v>
      </c>
      <c r="H783" s="82">
        <v>12</v>
      </c>
      <c r="I783" s="83">
        <v>12</v>
      </c>
      <c r="J783" s="58">
        <v>0</v>
      </c>
      <c r="K783" s="77">
        <v>7</v>
      </c>
      <c r="L783" s="344">
        <v>7</v>
      </c>
      <c r="M783" s="63">
        <v>0</v>
      </c>
      <c r="N783" s="63">
        <v>41</v>
      </c>
      <c r="O783" s="533"/>
      <c r="P783" s="272"/>
      <c r="Q783" s="273"/>
      <c r="R783" s="274"/>
      <c r="S783" s="274"/>
      <c r="T783" s="273"/>
      <c r="U783" s="274"/>
      <c r="V783" s="274"/>
      <c r="W783" s="275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481"/>
    </row>
    <row r="784" spans="1:34" s="147" customFormat="1" ht="6.75" customHeight="1" thickBot="1" x14ac:dyDescent="0.25">
      <c r="A784" s="593"/>
      <c r="B784" s="595"/>
      <c r="C784" s="463"/>
      <c r="D784" s="613"/>
      <c r="E784" s="463"/>
      <c r="F784" s="351">
        <v>8</v>
      </c>
      <c r="G784" s="58"/>
      <c r="H784" s="82"/>
      <c r="I784" s="83"/>
      <c r="J784" s="58"/>
      <c r="K784" s="82"/>
      <c r="L784" s="83"/>
      <c r="M784" s="63"/>
      <c r="N784" s="63"/>
      <c r="O784" s="536"/>
      <c r="P784" s="25"/>
      <c r="Q784" s="5"/>
      <c r="R784" s="4"/>
      <c r="S784" s="4"/>
      <c r="T784" s="5"/>
      <c r="U784" s="4"/>
      <c r="V784" s="4"/>
      <c r="W784" s="6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447"/>
    </row>
    <row r="785" spans="1:34" s="147" customFormat="1" ht="12" hidden="1" customHeight="1" x14ac:dyDescent="0.2">
      <c r="A785" s="593">
        <v>1</v>
      </c>
      <c r="B785" s="597"/>
      <c r="C785" s="463"/>
      <c r="D785" s="613" t="s">
        <v>94</v>
      </c>
      <c r="E785" s="462">
        <v>1984</v>
      </c>
      <c r="F785" s="351">
        <v>9</v>
      </c>
      <c r="G785" s="409">
        <v>304</v>
      </c>
      <c r="H785" s="410">
        <v>26</v>
      </c>
      <c r="I785" s="411">
        <v>330</v>
      </c>
      <c r="J785" s="409">
        <v>206</v>
      </c>
      <c r="K785" s="410" t="s">
        <v>116</v>
      </c>
      <c r="L785" s="411">
        <v>206</v>
      </c>
      <c r="M785" s="65">
        <v>11</v>
      </c>
      <c r="N785" s="408">
        <v>699</v>
      </c>
      <c r="O785" s="172"/>
      <c r="P785" s="25"/>
      <c r="Q785" s="5"/>
      <c r="R785" s="4"/>
      <c r="S785" s="4"/>
      <c r="T785" s="5"/>
      <c r="U785" s="4"/>
      <c r="V785" s="4"/>
      <c r="W785" s="6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447"/>
    </row>
    <row r="786" spans="1:34" s="147" customFormat="1" ht="12" hidden="1" customHeight="1" x14ac:dyDescent="0.2">
      <c r="A786" s="593">
        <v>1</v>
      </c>
      <c r="B786" s="597"/>
      <c r="C786" s="463" t="s">
        <v>29</v>
      </c>
      <c r="D786" s="613" t="s">
        <v>94</v>
      </c>
      <c r="E786" s="462">
        <v>1985</v>
      </c>
      <c r="F786" s="351">
        <v>10</v>
      </c>
      <c r="G786" s="409">
        <v>371</v>
      </c>
      <c r="H786" s="410">
        <v>14</v>
      </c>
      <c r="I786" s="411">
        <v>385</v>
      </c>
      <c r="J786" s="409">
        <v>899</v>
      </c>
      <c r="K786" s="410">
        <v>9</v>
      </c>
      <c r="L786" s="411">
        <v>908</v>
      </c>
      <c r="M786" s="65">
        <v>14</v>
      </c>
      <c r="N786" s="408">
        <v>908</v>
      </c>
      <c r="O786" s="172"/>
      <c r="P786" s="25"/>
      <c r="Q786" s="5"/>
      <c r="R786" s="4"/>
      <c r="S786" s="4"/>
      <c r="T786" s="5"/>
      <c r="U786" s="4"/>
      <c r="V786" s="4"/>
      <c r="W786" s="6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447"/>
    </row>
    <row r="787" spans="1:34" s="147" customFormat="1" ht="12" hidden="1" customHeight="1" x14ac:dyDescent="0.2">
      <c r="A787" s="593">
        <v>1</v>
      </c>
      <c r="B787" s="597"/>
      <c r="C787" s="463" t="s">
        <v>29</v>
      </c>
      <c r="D787" s="613" t="s">
        <v>94</v>
      </c>
      <c r="E787" s="462">
        <v>1986</v>
      </c>
      <c r="F787" s="351">
        <v>11</v>
      </c>
      <c r="G787" s="409">
        <v>32</v>
      </c>
      <c r="H787" s="410">
        <v>37</v>
      </c>
      <c r="I787" s="411">
        <v>357</v>
      </c>
      <c r="J787" s="409">
        <v>308</v>
      </c>
      <c r="K787" s="410">
        <v>10</v>
      </c>
      <c r="L787" s="411">
        <v>318</v>
      </c>
      <c r="M787" s="65">
        <v>34</v>
      </c>
      <c r="N787" s="408">
        <v>1192</v>
      </c>
      <c r="O787" s="172"/>
      <c r="P787" s="25"/>
      <c r="Q787" s="5"/>
      <c r="R787" s="4"/>
      <c r="S787" s="4"/>
      <c r="T787" s="5"/>
      <c r="U787" s="4"/>
      <c r="V787" s="4"/>
      <c r="W787" s="6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447"/>
    </row>
    <row r="788" spans="1:34" s="147" customFormat="1" ht="12" hidden="1" customHeight="1" x14ac:dyDescent="0.2">
      <c r="A788" s="593">
        <v>1</v>
      </c>
      <c r="B788" s="597"/>
      <c r="C788" s="463" t="s">
        <v>29</v>
      </c>
      <c r="D788" s="613" t="s">
        <v>94</v>
      </c>
      <c r="E788" s="462">
        <v>1987</v>
      </c>
      <c r="F788" s="351">
        <v>12</v>
      </c>
      <c r="G788" s="409">
        <v>419</v>
      </c>
      <c r="H788" s="410">
        <v>22</v>
      </c>
      <c r="I788" s="411">
        <v>441</v>
      </c>
      <c r="J788" s="409">
        <v>239</v>
      </c>
      <c r="K788" s="410">
        <v>1</v>
      </c>
      <c r="L788" s="411">
        <v>240</v>
      </c>
      <c r="M788" s="65">
        <v>45</v>
      </c>
      <c r="N788" s="408">
        <v>1387</v>
      </c>
      <c r="O788" s="172"/>
      <c r="P788" s="25"/>
      <c r="Q788" s="5"/>
      <c r="R788" s="4"/>
      <c r="S788" s="4"/>
      <c r="T788" s="5"/>
      <c r="U788" s="4"/>
      <c r="V788" s="4"/>
      <c r="W788" s="6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447"/>
    </row>
    <row r="789" spans="1:34" s="147" customFormat="1" ht="12" hidden="1" customHeight="1" x14ac:dyDescent="0.2">
      <c r="A789" s="593">
        <v>1</v>
      </c>
      <c r="B789" s="597"/>
      <c r="C789" s="463" t="s">
        <v>29</v>
      </c>
      <c r="D789" s="613" t="s">
        <v>94</v>
      </c>
      <c r="E789" s="462">
        <v>1988</v>
      </c>
      <c r="F789" s="351">
        <v>13</v>
      </c>
      <c r="G789" s="409">
        <v>503</v>
      </c>
      <c r="H789" s="410">
        <v>76</v>
      </c>
      <c r="I789" s="411">
        <v>579</v>
      </c>
      <c r="J789" s="409">
        <v>295</v>
      </c>
      <c r="K789" s="410">
        <v>63</v>
      </c>
      <c r="L789" s="411">
        <v>358</v>
      </c>
      <c r="M789" s="65">
        <v>67</v>
      </c>
      <c r="N789" s="408">
        <v>1678</v>
      </c>
      <c r="O789" s="172"/>
      <c r="P789" s="25"/>
      <c r="Q789" s="5"/>
      <c r="R789" s="4"/>
      <c r="S789" s="4"/>
      <c r="T789" s="5"/>
      <c r="U789" s="4"/>
      <c r="V789" s="4"/>
      <c r="W789" s="6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447"/>
    </row>
    <row r="790" spans="1:34" s="147" customFormat="1" ht="12" hidden="1" customHeight="1" x14ac:dyDescent="0.2">
      <c r="A790" s="593">
        <v>1</v>
      </c>
      <c r="B790" s="597"/>
      <c r="C790" s="463" t="s">
        <v>29</v>
      </c>
      <c r="D790" s="613" t="s">
        <v>94</v>
      </c>
      <c r="E790" s="462">
        <v>1989</v>
      </c>
      <c r="F790" s="351">
        <v>14</v>
      </c>
      <c r="G790" s="409">
        <v>475</v>
      </c>
      <c r="H790" s="410">
        <v>62</v>
      </c>
      <c r="I790" s="411">
        <v>537</v>
      </c>
      <c r="J790" s="409">
        <v>234</v>
      </c>
      <c r="K790" s="410">
        <v>6</v>
      </c>
      <c r="L790" s="411">
        <v>240</v>
      </c>
      <c r="M790" s="65">
        <v>140</v>
      </c>
      <c r="N790" s="408">
        <v>1776</v>
      </c>
      <c r="O790" s="172"/>
      <c r="P790" s="25"/>
      <c r="Q790" s="5"/>
      <c r="R790" s="4"/>
      <c r="S790" s="4"/>
      <c r="T790" s="5"/>
      <c r="U790" s="4"/>
      <c r="V790" s="4"/>
      <c r="W790" s="6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447"/>
    </row>
    <row r="791" spans="1:34" s="147" customFormat="1" ht="12" hidden="1" customHeight="1" x14ac:dyDescent="0.2">
      <c r="A791" s="593">
        <v>1</v>
      </c>
      <c r="B791" s="597"/>
      <c r="C791" s="463" t="s">
        <v>29</v>
      </c>
      <c r="D791" s="613" t="s">
        <v>94</v>
      </c>
      <c r="E791" s="462">
        <v>1990</v>
      </c>
      <c r="F791" s="351">
        <v>15</v>
      </c>
      <c r="G791" s="58">
        <v>404</v>
      </c>
      <c r="H791" s="82">
        <v>167</v>
      </c>
      <c r="I791" s="83">
        <v>571</v>
      </c>
      <c r="J791" s="58">
        <v>415</v>
      </c>
      <c r="K791" s="82">
        <v>61</v>
      </c>
      <c r="L791" s="83">
        <v>476</v>
      </c>
      <c r="M791" s="63">
        <v>158</v>
      </c>
      <c r="N791" s="63">
        <v>2095</v>
      </c>
      <c r="O791" s="172"/>
      <c r="P791" s="25"/>
      <c r="Q791" s="5"/>
      <c r="R791" s="4"/>
      <c r="S791" s="4"/>
      <c r="T791" s="5"/>
      <c r="U791" s="4"/>
      <c r="V791" s="4"/>
      <c r="W791" s="6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447"/>
    </row>
    <row r="792" spans="1:34" s="147" customFormat="1" ht="12" hidden="1" customHeight="1" x14ac:dyDescent="0.2">
      <c r="A792" s="593">
        <v>1</v>
      </c>
      <c r="B792" s="597"/>
      <c r="C792" s="463" t="s">
        <v>29</v>
      </c>
      <c r="D792" s="613" t="s">
        <v>94</v>
      </c>
      <c r="E792" s="462">
        <v>1991</v>
      </c>
      <c r="F792" s="351">
        <v>16</v>
      </c>
      <c r="G792" s="58">
        <v>610</v>
      </c>
      <c r="H792" s="82">
        <v>112</v>
      </c>
      <c r="I792" s="83">
        <v>722</v>
      </c>
      <c r="J792" s="58">
        <v>376</v>
      </c>
      <c r="K792" s="82">
        <v>42</v>
      </c>
      <c r="L792" s="83">
        <v>418</v>
      </c>
      <c r="M792" s="63">
        <v>170</v>
      </c>
      <c r="N792" s="63">
        <v>2343</v>
      </c>
      <c r="O792" s="172"/>
      <c r="P792" s="25"/>
      <c r="Q792" s="5"/>
      <c r="R792" s="4"/>
      <c r="S792" s="4"/>
      <c r="T792" s="5"/>
      <c r="U792" s="4"/>
      <c r="V792" s="4"/>
      <c r="W792" s="6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447"/>
    </row>
    <row r="793" spans="1:34" s="147" customFormat="1" ht="12" hidden="1" customHeight="1" x14ac:dyDescent="0.2">
      <c r="A793" s="593">
        <v>1</v>
      </c>
      <c r="B793" s="597"/>
      <c r="C793" s="463" t="s">
        <v>29</v>
      </c>
      <c r="D793" s="613" t="s">
        <v>94</v>
      </c>
      <c r="E793" s="462">
        <v>1992</v>
      </c>
      <c r="F793" s="351">
        <v>17</v>
      </c>
      <c r="G793" s="58">
        <v>620</v>
      </c>
      <c r="H793" s="82">
        <v>97</v>
      </c>
      <c r="I793" s="83">
        <v>717</v>
      </c>
      <c r="J793" s="58">
        <v>310</v>
      </c>
      <c r="K793" s="82">
        <v>47</v>
      </c>
      <c r="L793" s="83">
        <v>357</v>
      </c>
      <c r="M793" s="63">
        <v>171</v>
      </c>
      <c r="N793" s="63">
        <v>2529</v>
      </c>
      <c r="O793" s="172"/>
      <c r="P793" s="25"/>
      <c r="Q793" s="5"/>
      <c r="R793" s="4"/>
      <c r="S793" s="4"/>
      <c r="T793" s="5"/>
      <c r="U793" s="4"/>
      <c r="V793" s="4"/>
      <c r="W793" s="6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447"/>
    </row>
    <row r="794" spans="1:34" s="147" customFormat="1" ht="12" hidden="1" customHeight="1" x14ac:dyDescent="0.2">
      <c r="A794" s="593">
        <v>1</v>
      </c>
      <c r="B794" s="597"/>
      <c r="C794" s="463" t="s">
        <v>29</v>
      </c>
      <c r="D794" s="613" t="s">
        <v>94</v>
      </c>
      <c r="E794" s="462">
        <v>1993</v>
      </c>
      <c r="F794" s="351">
        <v>18</v>
      </c>
      <c r="G794" s="58">
        <v>494</v>
      </c>
      <c r="H794" s="82">
        <v>335</v>
      </c>
      <c r="I794" s="83">
        <v>829</v>
      </c>
      <c r="J794" s="58">
        <v>319</v>
      </c>
      <c r="K794" s="82">
        <v>149</v>
      </c>
      <c r="L794" s="83">
        <v>468</v>
      </c>
      <c r="M794" s="63">
        <v>247</v>
      </c>
      <c r="N794" s="63">
        <v>221</v>
      </c>
      <c r="O794" s="172"/>
      <c r="P794" s="25"/>
      <c r="Q794" s="5"/>
      <c r="R794" s="4"/>
      <c r="S794" s="4"/>
      <c r="T794" s="5"/>
      <c r="U794" s="4"/>
      <c r="V794" s="4"/>
      <c r="W794" s="6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447"/>
    </row>
    <row r="795" spans="1:34" s="147" customFormat="1" ht="12" hidden="1" customHeight="1" x14ac:dyDescent="0.2">
      <c r="A795" s="593">
        <v>1</v>
      </c>
      <c r="B795" s="597"/>
      <c r="C795" s="463" t="s">
        <v>29</v>
      </c>
      <c r="D795" s="613" t="s">
        <v>94</v>
      </c>
      <c r="E795" s="462">
        <v>1994</v>
      </c>
      <c r="F795" s="351">
        <v>19</v>
      </c>
      <c r="G795" s="58">
        <v>678</v>
      </c>
      <c r="H795" s="82">
        <v>279</v>
      </c>
      <c r="I795" s="83">
        <v>957</v>
      </c>
      <c r="J795" s="58">
        <v>336</v>
      </c>
      <c r="K795" s="82">
        <v>83</v>
      </c>
      <c r="L795" s="83">
        <v>419</v>
      </c>
      <c r="M795" s="63">
        <v>186</v>
      </c>
      <c r="N795" s="63">
        <v>2919</v>
      </c>
      <c r="O795" s="172"/>
      <c r="P795" s="25"/>
      <c r="Q795" s="5"/>
      <c r="R795" s="4"/>
      <c r="S795" s="4"/>
      <c r="T795" s="5"/>
      <c r="U795" s="4"/>
      <c r="V795" s="4"/>
      <c r="W795" s="6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447"/>
    </row>
    <row r="796" spans="1:34" s="147" customFormat="1" ht="12" hidden="1" customHeight="1" x14ac:dyDescent="0.2">
      <c r="A796" s="593">
        <v>1</v>
      </c>
      <c r="B796" s="597"/>
      <c r="C796" s="463" t="s">
        <v>29</v>
      </c>
      <c r="D796" s="613" t="s">
        <v>94</v>
      </c>
      <c r="E796" s="462">
        <v>1995</v>
      </c>
      <c r="F796" s="351">
        <v>20</v>
      </c>
      <c r="G796" s="58">
        <v>766</v>
      </c>
      <c r="H796" s="82">
        <v>213</v>
      </c>
      <c r="I796" s="83">
        <v>979</v>
      </c>
      <c r="J796" s="58">
        <v>507</v>
      </c>
      <c r="K796" s="82">
        <v>91</v>
      </c>
      <c r="L796" s="83">
        <v>598</v>
      </c>
      <c r="M796" s="63">
        <v>278</v>
      </c>
      <c r="N796" s="63">
        <v>3239</v>
      </c>
      <c r="O796" s="172"/>
      <c r="P796" s="25"/>
      <c r="Q796" s="5"/>
      <c r="R796" s="4"/>
      <c r="S796" s="4"/>
      <c r="T796" s="5"/>
      <c r="U796" s="4"/>
      <c r="V796" s="4"/>
      <c r="W796" s="6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447"/>
    </row>
    <row r="797" spans="1:34" s="147" customFormat="1" ht="12" hidden="1" customHeight="1" x14ac:dyDescent="0.2">
      <c r="A797" s="593">
        <v>1</v>
      </c>
      <c r="B797" s="597"/>
      <c r="C797" s="463" t="s">
        <v>29</v>
      </c>
      <c r="D797" s="613" t="s">
        <v>94</v>
      </c>
      <c r="E797" s="462">
        <v>1996</v>
      </c>
      <c r="F797" s="351">
        <v>21</v>
      </c>
      <c r="G797" s="58">
        <v>736</v>
      </c>
      <c r="H797" s="82">
        <v>203</v>
      </c>
      <c r="I797" s="83">
        <v>939</v>
      </c>
      <c r="J797" s="58">
        <v>426</v>
      </c>
      <c r="K797" s="82">
        <v>51</v>
      </c>
      <c r="L797" s="83">
        <v>477</v>
      </c>
      <c r="M797" s="63">
        <v>477</v>
      </c>
      <c r="N797" s="63">
        <v>3269</v>
      </c>
      <c r="O797" s="172"/>
      <c r="P797" s="25"/>
      <c r="Q797" s="5"/>
      <c r="R797" s="4"/>
      <c r="S797" s="4"/>
      <c r="T797" s="5"/>
      <c r="U797" s="4"/>
      <c r="V797" s="4"/>
      <c r="W797" s="6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447"/>
    </row>
    <row r="798" spans="1:34" s="147" customFormat="1" ht="12" hidden="1" customHeight="1" x14ac:dyDescent="0.2">
      <c r="A798" s="593">
        <v>1</v>
      </c>
      <c r="B798" s="597"/>
      <c r="C798" s="463" t="s">
        <v>29</v>
      </c>
      <c r="D798" s="613" t="s">
        <v>94</v>
      </c>
      <c r="E798" s="462">
        <v>1997</v>
      </c>
      <c r="F798" s="351">
        <v>22</v>
      </c>
      <c r="G798" s="58">
        <v>818</v>
      </c>
      <c r="H798" s="82">
        <v>236</v>
      </c>
      <c r="I798" s="83">
        <v>1054</v>
      </c>
      <c r="J798" s="58">
        <v>559</v>
      </c>
      <c r="K798" s="82">
        <v>159</v>
      </c>
      <c r="L798" s="83">
        <v>718</v>
      </c>
      <c r="M798" s="63">
        <v>446</v>
      </c>
      <c r="N798" s="63">
        <v>3541</v>
      </c>
      <c r="O798" s="172"/>
      <c r="P798" s="25"/>
      <c r="Q798" s="5"/>
      <c r="R798" s="4"/>
      <c r="S798" s="4"/>
      <c r="T798" s="5"/>
      <c r="U798" s="4"/>
      <c r="V798" s="4"/>
      <c r="W798" s="6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447"/>
    </row>
    <row r="799" spans="1:34" s="147" customFormat="1" ht="12" hidden="1" customHeight="1" x14ac:dyDescent="0.2">
      <c r="A799" s="593">
        <v>1</v>
      </c>
      <c r="B799" s="597"/>
      <c r="C799" s="463" t="s">
        <v>29</v>
      </c>
      <c r="D799" s="613" t="s">
        <v>94</v>
      </c>
      <c r="E799" s="462">
        <v>1998</v>
      </c>
      <c r="F799" s="351">
        <v>23</v>
      </c>
      <c r="G799" s="58">
        <v>793</v>
      </c>
      <c r="H799" s="82">
        <v>241</v>
      </c>
      <c r="I799" s="83">
        <v>1034</v>
      </c>
      <c r="J799" s="58">
        <v>869</v>
      </c>
      <c r="K799" s="82">
        <v>148</v>
      </c>
      <c r="L799" s="83">
        <v>1017</v>
      </c>
      <c r="M799" s="64">
        <v>487</v>
      </c>
      <c r="N799" s="63">
        <v>4071</v>
      </c>
      <c r="O799" s="172"/>
      <c r="P799" s="25"/>
      <c r="Q799" s="5"/>
      <c r="R799" s="4"/>
      <c r="S799" s="4"/>
      <c r="T799" s="5"/>
      <c r="U799" s="4"/>
      <c r="V799" s="4"/>
      <c r="W799" s="6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447"/>
    </row>
    <row r="800" spans="1:34" s="147" customFormat="1" ht="12" hidden="1" customHeight="1" x14ac:dyDescent="0.2">
      <c r="A800" s="593">
        <v>1</v>
      </c>
      <c r="B800" s="597"/>
      <c r="C800" s="463" t="s">
        <v>29</v>
      </c>
      <c r="D800" s="613" t="s">
        <v>94</v>
      </c>
      <c r="E800" s="462">
        <v>1999</v>
      </c>
      <c r="F800" s="351">
        <v>24</v>
      </c>
      <c r="G800" s="58">
        <v>649</v>
      </c>
      <c r="H800" s="82">
        <v>118</v>
      </c>
      <c r="I800" s="83">
        <v>767</v>
      </c>
      <c r="J800" s="58">
        <v>456</v>
      </c>
      <c r="K800" s="82">
        <v>148</v>
      </c>
      <c r="L800" s="83">
        <v>604</v>
      </c>
      <c r="M800" s="64">
        <v>326</v>
      </c>
      <c r="N800" s="63">
        <v>4349</v>
      </c>
      <c r="O800" s="172" t="s">
        <v>6</v>
      </c>
      <c r="P800" s="25"/>
      <c r="Q800" s="5"/>
      <c r="R800" s="4"/>
      <c r="S800" s="4"/>
      <c r="T800" s="5"/>
      <c r="U800" s="4"/>
      <c r="V800" s="4"/>
      <c r="W800" s="6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447"/>
    </row>
    <row r="801" spans="1:34" s="147" customFormat="1" ht="12" hidden="1" customHeight="1" x14ac:dyDescent="0.2">
      <c r="A801" s="593">
        <v>1</v>
      </c>
      <c r="B801" s="597"/>
      <c r="C801" s="463" t="s">
        <v>29</v>
      </c>
      <c r="D801" s="613" t="s">
        <v>94</v>
      </c>
      <c r="E801" s="462">
        <v>2000</v>
      </c>
      <c r="F801" s="351">
        <v>25</v>
      </c>
      <c r="G801" s="58">
        <v>636</v>
      </c>
      <c r="H801" s="82">
        <v>291</v>
      </c>
      <c r="I801" s="83">
        <v>927</v>
      </c>
      <c r="J801" s="58">
        <v>677</v>
      </c>
      <c r="K801" s="82">
        <v>307</v>
      </c>
      <c r="L801" s="83">
        <v>984</v>
      </c>
      <c r="M801" s="64">
        <v>688</v>
      </c>
      <c r="N801" s="63">
        <v>4263</v>
      </c>
      <c r="O801" s="172" t="s">
        <v>5</v>
      </c>
      <c r="P801" s="25"/>
      <c r="Q801" s="5"/>
      <c r="R801" s="4"/>
      <c r="S801" s="4"/>
      <c r="T801" s="5"/>
      <c r="U801" s="4"/>
      <c r="V801" s="4"/>
      <c r="W801" s="6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447"/>
    </row>
    <row r="802" spans="1:34" s="147" customFormat="1" ht="12" hidden="1" customHeight="1" x14ac:dyDescent="0.2">
      <c r="A802" s="593">
        <v>1</v>
      </c>
      <c r="B802" s="597"/>
      <c r="C802" s="463" t="s">
        <v>29</v>
      </c>
      <c r="D802" s="613" t="s">
        <v>94</v>
      </c>
      <c r="E802" s="462">
        <v>2001</v>
      </c>
      <c r="F802" s="351">
        <v>26</v>
      </c>
      <c r="G802" s="58">
        <v>878</v>
      </c>
      <c r="H802" s="82">
        <v>264</v>
      </c>
      <c r="I802" s="83">
        <v>1142</v>
      </c>
      <c r="J802" s="58">
        <v>800</v>
      </c>
      <c r="K802" s="82">
        <v>211</v>
      </c>
      <c r="L802" s="83">
        <v>1011</v>
      </c>
      <c r="M802" s="64">
        <v>583</v>
      </c>
      <c r="N802" s="63">
        <v>4867</v>
      </c>
      <c r="O802" s="172" t="s">
        <v>5</v>
      </c>
      <c r="P802" s="25"/>
      <c r="Q802" s="5"/>
      <c r="R802" s="4"/>
      <c r="S802" s="4"/>
      <c r="T802" s="5"/>
      <c r="U802" s="4"/>
      <c r="V802" s="4"/>
      <c r="W802" s="6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447"/>
    </row>
    <row r="803" spans="1:34" s="147" customFormat="1" ht="12" hidden="1" customHeight="1" x14ac:dyDescent="0.2">
      <c r="A803" s="593">
        <v>1</v>
      </c>
      <c r="B803" s="597"/>
      <c r="C803" s="463" t="s">
        <v>29</v>
      </c>
      <c r="D803" s="613" t="s">
        <v>94</v>
      </c>
      <c r="E803" s="462">
        <v>2002</v>
      </c>
      <c r="F803" s="351">
        <v>27</v>
      </c>
      <c r="G803" s="58">
        <v>799</v>
      </c>
      <c r="H803" s="82">
        <v>269</v>
      </c>
      <c r="I803" s="83">
        <v>1068</v>
      </c>
      <c r="J803" s="58">
        <v>1035</v>
      </c>
      <c r="K803" s="82">
        <v>286</v>
      </c>
      <c r="L803" s="83">
        <v>1321</v>
      </c>
      <c r="M803" s="64">
        <v>723</v>
      </c>
      <c r="N803" s="63">
        <v>5465</v>
      </c>
      <c r="O803" s="172"/>
      <c r="P803" s="25"/>
      <c r="Q803" s="5"/>
      <c r="R803" s="4"/>
      <c r="S803" s="4"/>
      <c r="T803" s="5"/>
      <c r="U803" s="4"/>
      <c r="V803" s="4"/>
      <c r="W803" s="6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447"/>
    </row>
    <row r="804" spans="1:34" s="147" customFormat="1" ht="12" hidden="1" customHeight="1" thickBot="1" x14ac:dyDescent="0.25">
      <c r="A804" s="593">
        <v>1</v>
      </c>
      <c r="B804" s="597"/>
      <c r="C804" s="463" t="s">
        <v>29</v>
      </c>
      <c r="D804" s="613" t="s">
        <v>94</v>
      </c>
      <c r="E804" s="462">
        <v>2003</v>
      </c>
      <c r="F804" s="353">
        <v>28</v>
      </c>
      <c r="G804" s="58">
        <v>778</v>
      </c>
      <c r="H804" s="82">
        <v>354</v>
      </c>
      <c r="I804" s="83">
        <v>1132</v>
      </c>
      <c r="J804" s="58">
        <v>544</v>
      </c>
      <c r="K804" s="82">
        <v>79</v>
      </c>
      <c r="L804" s="83">
        <v>623</v>
      </c>
      <c r="M804" s="64">
        <v>488</v>
      </c>
      <c r="N804" s="63">
        <v>5600</v>
      </c>
      <c r="O804" s="172"/>
      <c r="P804" s="25"/>
      <c r="Q804" s="5"/>
      <c r="R804" s="4"/>
      <c r="S804" s="4"/>
      <c r="T804" s="5"/>
      <c r="U804" s="4"/>
      <c r="V804" s="4"/>
      <c r="W804" s="6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447"/>
    </row>
    <row r="805" spans="1:34" s="147" customFormat="1" ht="12" hidden="1" customHeight="1" x14ac:dyDescent="0.2">
      <c r="A805" s="593">
        <v>1</v>
      </c>
      <c r="B805" s="597"/>
      <c r="C805" s="463" t="s">
        <v>29</v>
      </c>
      <c r="D805" s="613" t="s">
        <v>94</v>
      </c>
      <c r="E805" s="462">
        <v>2004</v>
      </c>
      <c r="F805" s="351">
        <v>-1</v>
      </c>
      <c r="G805" s="58">
        <v>991</v>
      </c>
      <c r="H805" s="82">
        <v>359</v>
      </c>
      <c r="I805" s="83">
        <v>1350</v>
      </c>
      <c r="J805" s="58">
        <v>761</v>
      </c>
      <c r="K805" s="82">
        <v>218</v>
      </c>
      <c r="L805" s="83">
        <v>979</v>
      </c>
      <c r="M805" s="63">
        <v>1053</v>
      </c>
      <c r="N805" s="63">
        <v>5513</v>
      </c>
      <c r="O805" s="172" t="s">
        <v>5</v>
      </c>
      <c r="P805" s="25"/>
      <c r="Q805" s="5"/>
      <c r="R805" s="4"/>
      <c r="S805" s="4"/>
      <c r="T805" s="5"/>
      <c r="U805" s="4"/>
      <c r="V805" s="4"/>
      <c r="W805" s="6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447"/>
    </row>
    <row r="806" spans="1:34" s="147" customFormat="1" ht="12" hidden="1" customHeight="1" x14ac:dyDescent="0.2">
      <c r="A806" s="593">
        <v>1</v>
      </c>
      <c r="B806" s="593"/>
      <c r="C806" s="463" t="s">
        <v>29</v>
      </c>
      <c r="D806" s="613" t="s">
        <v>94</v>
      </c>
      <c r="E806" s="461">
        <v>2006</v>
      </c>
      <c r="F806" s="351">
        <v>0</v>
      </c>
      <c r="G806" s="58">
        <v>918</v>
      </c>
      <c r="H806" s="82">
        <v>440</v>
      </c>
      <c r="I806" s="83">
        <v>1358</v>
      </c>
      <c r="J806" s="58">
        <v>735</v>
      </c>
      <c r="K806" s="82">
        <v>299</v>
      </c>
      <c r="L806" s="83">
        <v>1034</v>
      </c>
      <c r="M806" s="61">
        <v>440</v>
      </c>
      <c r="N806" s="63">
        <v>6330</v>
      </c>
      <c r="O806" s="172"/>
      <c r="P806" s="25"/>
      <c r="Q806" s="4"/>
      <c r="R806" s="4"/>
      <c r="S806" s="4"/>
      <c r="T806" s="4"/>
      <c r="U806" s="4"/>
      <c r="V806" s="4"/>
      <c r="W806" s="4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447"/>
    </row>
    <row r="807" spans="1:34" s="147" customFormat="1" ht="12" hidden="1" customHeight="1" x14ac:dyDescent="0.2">
      <c r="A807" s="593">
        <v>1</v>
      </c>
      <c r="B807" s="593"/>
      <c r="C807" s="463" t="s">
        <v>29</v>
      </c>
      <c r="D807" s="613" t="s">
        <v>94</v>
      </c>
      <c r="E807" s="461">
        <v>2007</v>
      </c>
      <c r="F807" s="351">
        <v>1</v>
      </c>
      <c r="G807" s="58">
        <v>1016</v>
      </c>
      <c r="H807" s="82">
        <v>390</v>
      </c>
      <c r="I807" s="83">
        <v>1406</v>
      </c>
      <c r="J807" s="58">
        <v>994</v>
      </c>
      <c r="K807" s="82">
        <v>344</v>
      </c>
      <c r="L807" s="83">
        <v>1338</v>
      </c>
      <c r="M807" s="63">
        <v>901</v>
      </c>
      <c r="N807" s="63">
        <v>6767</v>
      </c>
      <c r="O807" s="172" t="s">
        <v>5</v>
      </c>
      <c r="P807" s="25"/>
      <c r="Q807" s="5"/>
      <c r="R807" s="4"/>
      <c r="S807" s="4"/>
      <c r="T807" s="5"/>
      <c r="U807" s="4"/>
      <c r="V807" s="4"/>
      <c r="W807" s="6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447"/>
    </row>
    <row r="808" spans="1:34" s="147" customFormat="1" ht="12" hidden="1" customHeight="1" x14ac:dyDescent="0.2">
      <c r="A808" s="593">
        <v>1</v>
      </c>
      <c r="B808" s="593"/>
      <c r="C808" s="463" t="s">
        <v>29</v>
      </c>
      <c r="D808" s="613" t="s">
        <v>94</v>
      </c>
      <c r="E808" s="461">
        <v>2008</v>
      </c>
      <c r="F808" s="351">
        <v>2</v>
      </c>
      <c r="G808" s="58">
        <v>877</v>
      </c>
      <c r="H808" s="82">
        <v>507</v>
      </c>
      <c r="I808" s="83">
        <v>1384</v>
      </c>
      <c r="J808" s="58">
        <v>889</v>
      </c>
      <c r="K808" s="82">
        <v>347</v>
      </c>
      <c r="L808" s="83">
        <v>1236</v>
      </c>
      <c r="M808" s="63">
        <v>853</v>
      </c>
      <c r="N808" s="63">
        <v>7150</v>
      </c>
      <c r="O808" s="172"/>
      <c r="P808" s="25"/>
      <c r="Q808" s="5"/>
      <c r="R808" s="4"/>
      <c r="S808" s="4"/>
      <c r="T808" s="5"/>
      <c r="U808" s="4"/>
      <c r="V808" s="4"/>
      <c r="W808" s="6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447"/>
    </row>
    <row r="809" spans="1:34" s="147" customFormat="1" ht="12" hidden="1" customHeight="1" x14ac:dyDescent="0.2">
      <c r="A809" s="593">
        <v>1</v>
      </c>
      <c r="B809" s="593"/>
      <c r="C809" s="609"/>
      <c r="D809" s="473"/>
      <c r="E809" s="461">
        <v>2009</v>
      </c>
      <c r="F809" s="351">
        <v>3</v>
      </c>
      <c r="G809" s="58">
        <v>863</v>
      </c>
      <c r="H809" s="82">
        <v>275</v>
      </c>
      <c r="I809" s="83">
        <v>1138</v>
      </c>
      <c r="J809" s="58">
        <v>1088</v>
      </c>
      <c r="K809" s="77">
        <v>413</v>
      </c>
      <c r="L809" s="344">
        <f t="shared" ref="L809:L826" si="0">J809+K809</f>
        <v>1501</v>
      </c>
      <c r="M809" s="63">
        <v>949</v>
      </c>
      <c r="N809" s="63">
        <v>7702</v>
      </c>
      <c r="O809" s="172"/>
      <c r="P809" s="25"/>
      <c r="Q809" s="5"/>
      <c r="R809" s="4"/>
      <c r="S809" s="4"/>
      <c r="T809" s="5"/>
      <c r="U809" s="4"/>
      <c r="V809" s="4"/>
      <c r="W809" s="6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447"/>
    </row>
    <row r="810" spans="1:34" s="147" customFormat="1" ht="12" customHeight="1" x14ac:dyDescent="0.2">
      <c r="A810" s="593">
        <v>1</v>
      </c>
      <c r="B810" s="593"/>
      <c r="C810" s="463" t="s">
        <v>29</v>
      </c>
      <c r="D810" s="613" t="s">
        <v>94</v>
      </c>
      <c r="E810" s="462">
        <v>2010</v>
      </c>
      <c r="F810" s="351">
        <v>4</v>
      </c>
      <c r="G810" s="409">
        <v>730</v>
      </c>
      <c r="H810" s="410">
        <v>308</v>
      </c>
      <c r="I810" s="411">
        <f>SUM(H810,G810)</f>
        <v>1038</v>
      </c>
      <c r="J810" s="409">
        <v>958</v>
      </c>
      <c r="K810" s="412">
        <v>446</v>
      </c>
      <c r="L810" s="344">
        <f t="shared" si="0"/>
        <v>1404</v>
      </c>
      <c r="M810" s="65">
        <v>1192</v>
      </c>
      <c r="N810" s="408">
        <v>7909</v>
      </c>
      <c r="O810" s="172" t="s">
        <v>5</v>
      </c>
      <c r="P810" s="25"/>
      <c r="Q810" s="5"/>
      <c r="R810" s="4"/>
      <c r="S810" s="4"/>
      <c r="T810" s="5"/>
      <c r="U810" s="4"/>
      <c r="V810" s="4"/>
      <c r="W810" s="6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438"/>
    </row>
    <row r="811" spans="1:34" s="446" customFormat="1" ht="12" customHeight="1" x14ac:dyDescent="0.2">
      <c r="A811" s="593"/>
      <c r="B811" s="593"/>
      <c r="C811" s="463"/>
      <c r="D811" s="613"/>
      <c r="E811" s="462">
        <v>2011</v>
      </c>
      <c r="F811" s="351"/>
      <c r="G811" s="409">
        <v>793</v>
      </c>
      <c r="H811" s="410">
        <v>333</v>
      </c>
      <c r="I811" s="411">
        <f>SUM(H811,G811)</f>
        <v>1126</v>
      </c>
      <c r="J811" s="409">
        <v>783</v>
      </c>
      <c r="K811" s="412">
        <v>356</v>
      </c>
      <c r="L811" s="344">
        <f t="shared" si="0"/>
        <v>1139</v>
      </c>
      <c r="M811" s="65">
        <v>885</v>
      </c>
      <c r="N811" s="408">
        <v>8163</v>
      </c>
      <c r="O811" s="531"/>
      <c r="P811" s="266"/>
      <c r="Q811" s="267"/>
      <c r="R811" s="268"/>
      <c r="S811" s="268"/>
      <c r="T811" s="267"/>
      <c r="U811" s="268"/>
      <c r="V811" s="268"/>
      <c r="W811" s="271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438">
        <f>N810+L811-M811</f>
        <v>8163</v>
      </c>
    </row>
    <row r="812" spans="1:34" s="446" customFormat="1" ht="12" customHeight="1" x14ac:dyDescent="0.2">
      <c r="A812" s="593"/>
      <c r="B812" s="593"/>
      <c r="C812" s="463"/>
      <c r="D812" s="613"/>
      <c r="E812" s="462" t="s">
        <v>381</v>
      </c>
      <c r="F812" s="351"/>
      <c r="G812" s="342">
        <v>746</v>
      </c>
      <c r="H812" s="343">
        <v>364</v>
      </c>
      <c r="I812" s="344">
        <v>1110</v>
      </c>
      <c r="J812" s="345">
        <v>668</v>
      </c>
      <c r="K812" s="343">
        <v>213</v>
      </c>
      <c r="L812" s="344">
        <f t="shared" si="0"/>
        <v>881</v>
      </c>
      <c r="M812" s="346">
        <v>842</v>
      </c>
      <c r="N812" s="346">
        <v>8202</v>
      </c>
      <c r="O812" s="531"/>
      <c r="P812" s="266"/>
      <c r="Q812" s="267"/>
      <c r="R812" s="268"/>
      <c r="S812" s="268"/>
      <c r="T812" s="267"/>
      <c r="U812" s="268"/>
      <c r="V812" s="268"/>
      <c r="W812" s="271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438">
        <f>N811+L812-M812</f>
        <v>8202</v>
      </c>
    </row>
    <row r="813" spans="1:34" s="447" customFormat="1" ht="12" customHeight="1" x14ac:dyDescent="0.2">
      <c r="A813" s="593"/>
      <c r="B813" s="593"/>
      <c r="C813" s="463"/>
      <c r="D813" s="613"/>
      <c r="E813" s="462">
        <v>2013</v>
      </c>
      <c r="F813" s="351"/>
      <c r="G813" s="343">
        <v>730</v>
      </c>
      <c r="H813" s="343">
        <v>324</v>
      </c>
      <c r="I813" s="344">
        <v>1054</v>
      </c>
      <c r="J813" s="345">
        <v>554</v>
      </c>
      <c r="K813" s="343">
        <v>198</v>
      </c>
      <c r="L813" s="344">
        <f t="shared" si="0"/>
        <v>752</v>
      </c>
      <c r="M813" s="346">
        <v>906</v>
      </c>
      <c r="N813" s="346">
        <v>8048</v>
      </c>
      <c r="O813" s="531"/>
      <c r="P813" s="266"/>
      <c r="Q813" s="267"/>
      <c r="R813" s="268"/>
      <c r="S813" s="268"/>
      <c r="T813" s="267"/>
      <c r="U813" s="268"/>
      <c r="V813" s="268"/>
      <c r="W813" s="271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438"/>
    </row>
    <row r="814" spans="1:34" s="447" customFormat="1" ht="12" customHeight="1" x14ac:dyDescent="0.2">
      <c r="A814" s="593"/>
      <c r="B814" s="593"/>
      <c r="C814" s="463"/>
      <c r="D814" s="613"/>
      <c r="E814" s="463">
        <v>2014</v>
      </c>
      <c r="F814" s="351"/>
      <c r="G814" s="343">
        <v>647</v>
      </c>
      <c r="H814" s="343">
        <v>371</v>
      </c>
      <c r="I814" s="344">
        <v>1018</v>
      </c>
      <c r="J814" s="345">
        <v>590</v>
      </c>
      <c r="K814" s="343">
        <v>273</v>
      </c>
      <c r="L814" s="344">
        <v>863</v>
      </c>
      <c r="M814" s="346">
        <v>637</v>
      </c>
      <c r="N814" s="346">
        <v>8274</v>
      </c>
      <c r="O814" s="277"/>
      <c r="P814" s="266"/>
      <c r="Q814" s="267"/>
      <c r="R814" s="268"/>
      <c r="S814" s="268"/>
      <c r="T814" s="267"/>
      <c r="U814" s="268"/>
      <c r="V814" s="268"/>
      <c r="W814" s="271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438"/>
    </row>
    <row r="815" spans="1:34" ht="6.75" customHeight="1" x14ac:dyDescent="0.2">
      <c r="A815" s="597"/>
      <c r="B815" s="597"/>
      <c r="L815" s="344"/>
    </row>
    <row r="816" spans="1:34" s="147" customFormat="1" ht="12" hidden="1" customHeight="1" x14ac:dyDescent="0.2">
      <c r="A816" s="593">
        <v>1</v>
      </c>
      <c r="B816" s="597"/>
      <c r="C816" s="463"/>
      <c r="D816" s="613" t="s">
        <v>95</v>
      </c>
      <c r="E816" s="462">
        <v>1998</v>
      </c>
      <c r="F816" s="352">
        <v>6</v>
      </c>
      <c r="G816" s="58">
        <v>42</v>
      </c>
      <c r="H816" s="82">
        <v>33</v>
      </c>
      <c r="I816" s="83">
        <v>75</v>
      </c>
      <c r="J816" s="58">
        <v>0</v>
      </c>
      <c r="K816" s="82">
        <v>0</v>
      </c>
      <c r="L816" s="344">
        <f t="shared" si="0"/>
        <v>0</v>
      </c>
      <c r="M816" s="64">
        <v>0</v>
      </c>
      <c r="N816" s="64">
        <v>0</v>
      </c>
      <c r="O816" s="172"/>
      <c r="P816" s="29"/>
      <c r="Q816" s="5"/>
      <c r="R816" s="4"/>
      <c r="S816" s="4"/>
      <c r="T816" s="5"/>
      <c r="U816" s="4"/>
      <c r="V816" s="4"/>
      <c r="W816" s="6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447"/>
    </row>
    <row r="817" spans="1:34" s="147" customFormat="1" ht="12" hidden="1" customHeight="1" x14ac:dyDescent="0.2">
      <c r="A817" s="593">
        <v>1</v>
      </c>
      <c r="B817" s="597"/>
      <c r="C817" s="463" t="s">
        <v>30</v>
      </c>
      <c r="D817" s="613" t="s">
        <v>95</v>
      </c>
      <c r="E817" s="462">
        <v>1999</v>
      </c>
      <c r="F817" s="351">
        <v>7</v>
      </c>
      <c r="G817" s="58">
        <v>16</v>
      </c>
      <c r="H817" s="82">
        <v>45</v>
      </c>
      <c r="I817" s="83">
        <v>61</v>
      </c>
      <c r="J817" s="58">
        <v>0</v>
      </c>
      <c r="K817" s="82">
        <v>0</v>
      </c>
      <c r="L817" s="344">
        <f t="shared" si="0"/>
        <v>0</v>
      </c>
      <c r="M817" s="64">
        <v>0</v>
      </c>
      <c r="N817" s="64">
        <v>0</v>
      </c>
      <c r="O817" s="172"/>
      <c r="P817" s="29"/>
      <c r="Q817" s="5"/>
      <c r="R817" s="4"/>
      <c r="S817" s="4"/>
      <c r="T817" s="5"/>
      <c r="U817" s="4"/>
      <c r="V817" s="4"/>
      <c r="W817" s="6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447"/>
    </row>
    <row r="818" spans="1:34" s="147" customFormat="1" ht="12" hidden="1" customHeight="1" x14ac:dyDescent="0.2">
      <c r="A818" s="593">
        <v>1</v>
      </c>
      <c r="B818" s="597"/>
      <c r="C818" s="463" t="s">
        <v>30</v>
      </c>
      <c r="D818" s="613" t="s">
        <v>95</v>
      </c>
      <c r="E818" s="462">
        <v>2000</v>
      </c>
      <c r="F818" s="352">
        <v>8</v>
      </c>
      <c r="G818" s="58">
        <v>24</v>
      </c>
      <c r="H818" s="82">
        <v>45</v>
      </c>
      <c r="I818" s="83">
        <v>69</v>
      </c>
      <c r="J818" s="58">
        <v>0</v>
      </c>
      <c r="K818" s="82">
        <v>0</v>
      </c>
      <c r="L818" s="344">
        <f t="shared" si="0"/>
        <v>0</v>
      </c>
      <c r="M818" s="64">
        <v>0</v>
      </c>
      <c r="N818" s="64">
        <v>0</v>
      </c>
      <c r="O818" s="172"/>
      <c r="P818" s="29"/>
      <c r="Q818" s="5"/>
      <c r="R818" s="4"/>
      <c r="S818" s="4"/>
      <c r="T818" s="5"/>
      <c r="U818" s="4"/>
      <c r="V818" s="4"/>
      <c r="W818" s="6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447"/>
    </row>
    <row r="819" spans="1:34" s="147" customFormat="1" ht="12" hidden="1" customHeight="1" x14ac:dyDescent="0.2">
      <c r="A819" s="593">
        <v>1</v>
      </c>
      <c r="B819" s="597"/>
      <c r="C819" s="463" t="s">
        <v>30</v>
      </c>
      <c r="D819" s="613" t="s">
        <v>95</v>
      </c>
      <c r="E819" s="462">
        <v>2001</v>
      </c>
      <c r="F819" s="351">
        <v>9</v>
      </c>
      <c r="G819" s="58">
        <v>164</v>
      </c>
      <c r="H819" s="82">
        <v>33</v>
      </c>
      <c r="I819" s="83">
        <v>197</v>
      </c>
      <c r="J819" s="58">
        <v>0</v>
      </c>
      <c r="K819" s="82">
        <v>0</v>
      </c>
      <c r="L819" s="344">
        <f t="shared" si="0"/>
        <v>0</v>
      </c>
      <c r="M819" s="64">
        <v>0</v>
      </c>
      <c r="N819" s="64">
        <v>0</v>
      </c>
      <c r="O819" s="172"/>
      <c r="P819" s="29"/>
      <c r="Q819" s="5"/>
      <c r="R819" s="4"/>
      <c r="S819" s="4"/>
      <c r="T819" s="5"/>
      <c r="U819" s="4"/>
      <c r="V819" s="4"/>
      <c r="W819" s="6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447"/>
    </row>
    <row r="820" spans="1:34" s="147" customFormat="1" ht="12" hidden="1" customHeight="1" x14ac:dyDescent="0.2">
      <c r="A820" s="593">
        <v>1</v>
      </c>
      <c r="B820" s="597"/>
      <c r="C820" s="463" t="s">
        <v>30</v>
      </c>
      <c r="D820" s="613" t="s">
        <v>95</v>
      </c>
      <c r="E820" s="462">
        <v>2002</v>
      </c>
      <c r="F820" s="352">
        <v>10</v>
      </c>
      <c r="G820" s="58">
        <v>11</v>
      </c>
      <c r="H820" s="82">
        <v>27</v>
      </c>
      <c r="I820" s="83">
        <v>38</v>
      </c>
      <c r="J820" s="58">
        <v>0</v>
      </c>
      <c r="K820" s="82">
        <v>0</v>
      </c>
      <c r="L820" s="344">
        <f t="shared" si="0"/>
        <v>0</v>
      </c>
      <c r="M820" s="63">
        <v>0</v>
      </c>
      <c r="N820" s="63">
        <v>0</v>
      </c>
      <c r="O820" s="172"/>
      <c r="P820" s="29"/>
      <c r="Q820" s="5"/>
      <c r="R820" s="4"/>
      <c r="S820" s="4"/>
      <c r="T820" s="5"/>
      <c r="U820" s="4"/>
      <c r="V820" s="4"/>
      <c r="W820" s="6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447"/>
    </row>
    <row r="821" spans="1:34" s="147" customFormat="1" ht="12" hidden="1" customHeight="1" thickBot="1" x14ac:dyDescent="0.25">
      <c r="A821" s="593">
        <v>1</v>
      </c>
      <c r="B821" s="597"/>
      <c r="C821" s="463" t="s">
        <v>30</v>
      </c>
      <c r="D821" s="613" t="s">
        <v>95</v>
      </c>
      <c r="E821" s="462">
        <v>2003</v>
      </c>
      <c r="F821" s="353">
        <v>11</v>
      </c>
      <c r="G821" s="58">
        <v>7</v>
      </c>
      <c r="H821" s="82">
        <v>25</v>
      </c>
      <c r="I821" s="83">
        <v>32</v>
      </c>
      <c r="J821" s="58">
        <v>32</v>
      </c>
      <c r="K821" s="82">
        <v>77</v>
      </c>
      <c r="L821" s="344">
        <f t="shared" si="0"/>
        <v>109</v>
      </c>
      <c r="M821" s="63">
        <v>0</v>
      </c>
      <c r="N821" s="63">
        <v>109</v>
      </c>
      <c r="O821" s="172"/>
      <c r="P821" s="29"/>
      <c r="Q821" s="5"/>
      <c r="R821" s="4"/>
      <c r="S821" s="4"/>
      <c r="T821" s="5"/>
      <c r="U821" s="4"/>
      <c r="V821" s="4"/>
      <c r="W821" s="6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447"/>
    </row>
    <row r="822" spans="1:34" s="147" customFormat="1" ht="12" hidden="1" customHeight="1" x14ac:dyDescent="0.2">
      <c r="A822" s="593">
        <v>1</v>
      </c>
      <c r="B822" s="598"/>
      <c r="C822" s="463" t="s">
        <v>30</v>
      </c>
      <c r="D822" s="613" t="s">
        <v>95</v>
      </c>
      <c r="E822" s="462">
        <v>2004</v>
      </c>
      <c r="F822" s="351">
        <v>-1</v>
      </c>
      <c r="G822" s="58">
        <v>16</v>
      </c>
      <c r="H822" s="82">
        <v>45</v>
      </c>
      <c r="I822" s="83">
        <v>61</v>
      </c>
      <c r="J822" s="58">
        <v>0</v>
      </c>
      <c r="K822" s="82">
        <v>41</v>
      </c>
      <c r="L822" s="344">
        <f t="shared" si="0"/>
        <v>41</v>
      </c>
      <c r="M822" s="64">
        <v>5</v>
      </c>
      <c r="N822" s="64">
        <v>120</v>
      </c>
      <c r="O822" s="173" t="s">
        <v>5</v>
      </c>
      <c r="P822" s="31"/>
      <c r="Q822" s="12"/>
      <c r="R822" s="11"/>
      <c r="S822" s="11"/>
      <c r="T822" s="12"/>
      <c r="U822" s="11"/>
      <c r="V822" s="11"/>
      <c r="W822" s="13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447"/>
    </row>
    <row r="823" spans="1:34" s="147" customFormat="1" ht="12" hidden="1" customHeight="1" x14ac:dyDescent="0.2">
      <c r="A823" s="593">
        <v>1</v>
      </c>
      <c r="B823" s="591"/>
      <c r="C823" s="463" t="s">
        <v>30</v>
      </c>
      <c r="D823" s="613" t="s">
        <v>95</v>
      </c>
      <c r="E823" s="461">
        <v>2006</v>
      </c>
      <c r="F823" s="351">
        <v>0</v>
      </c>
      <c r="G823" s="58">
        <v>0</v>
      </c>
      <c r="H823" s="82">
        <v>54</v>
      </c>
      <c r="I823" s="83">
        <v>54</v>
      </c>
      <c r="J823" s="58">
        <v>0</v>
      </c>
      <c r="K823" s="82">
        <v>29</v>
      </c>
      <c r="L823" s="344">
        <f t="shared" si="0"/>
        <v>29</v>
      </c>
      <c r="M823" s="63">
        <v>0</v>
      </c>
      <c r="N823" s="63">
        <v>191</v>
      </c>
      <c r="O823" s="173"/>
      <c r="P823" s="32"/>
      <c r="Q823" s="11"/>
      <c r="R823" s="11"/>
      <c r="S823" s="11"/>
      <c r="T823" s="11"/>
      <c r="U823" s="11"/>
      <c r="V823" s="11"/>
      <c r="W823" s="11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447"/>
    </row>
    <row r="824" spans="1:34" s="147" customFormat="1" ht="12" hidden="1" customHeight="1" x14ac:dyDescent="0.2">
      <c r="A824" s="593">
        <v>1</v>
      </c>
      <c r="B824" s="591"/>
      <c r="C824" s="463" t="s">
        <v>30</v>
      </c>
      <c r="D824" s="613" t="s">
        <v>95</v>
      </c>
      <c r="E824" s="461">
        <v>2007</v>
      </c>
      <c r="F824" s="351">
        <v>1</v>
      </c>
      <c r="G824" s="58">
        <v>28</v>
      </c>
      <c r="H824" s="82">
        <v>64</v>
      </c>
      <c r="I824" s="83">
        <v>92</v>
      </c>
      <c r="J824" s="58">
        <v>0</v>
      </c>
      <c r="K824" s="82">
        <v>22</v>
      </c>
      <c r="L824" s="344">
        <f t="shared" si="0"/>
        <v>22</v>
      </c>
      <c r="M824" s="63">
        <v>6</v>
      </c>
      <c r="N824" s="63">
        <v>207</v>
      </c>
      <c r="O824" s="173"/>
      <c r="P824" s="32"/>
      <c r="Q824" s="12"/>
      <c r="R824" s="11"/>
      <c r="S824" s="11"/>
      <c r="T824" s="12"/>
      <c r="U824" s="11"/>
      <c r="V824" s="11"/>
      <c r="W824" s="13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447"/>
    </row>
    <row r="825" spans="1:34" s="147" customFormat="1" ht="12" hidden="1" customHeight="1" x14ac:dyDescent="0.2">
      <c r="A825" s="593">
        <v>1</v>
      </c>
      <c r="B825" s="591"/>
      <c r="C825" s="463" t="s">
        <v>30</v>
      </c>
      <c r="D825" s="613" t="s">
        <v>95</v>
      </c>
      <c r="E825" s="461">
        <v>2008</v>
      </c>
      <c r="F825" s="351">
        <v>2</v>
      </c>
      <c r="G825" s="58">
        <v>4</v>
      </c>
      <c r="H825" s="82">
        <v>62</v>
      </c>
      <c r="I825" s="83">
        <v>66</v>
      </c>
      <c r="J825" s="58">
        <v>0</v>
      </c>
      <c r="K825" s="82">
        <v>19</v>
      </c>
      <c r="L825" s="344">
        <f t="shared" si="0"/>
        <v>19</v>
      </c>
      <c r="M825" s="63">
        <v>20</v>
      </c>
      <c r="N825" s="63">
        <v>206</v>
      </c>
      <c r="O825" s="173"/>
      <c r="P825" s="32"/>
      <c r="Q825" s="12"/>
      <c r="R825" s="11"/>
      <c r="S825" s="11"/>
      <c r="T825" s="12"/>
      <c r="U825" s="11"/>
      <c r="V825" s="11"/>
      <c r="W825" s="13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447"/>
    </row>
    <row r="826" spans="1:34" s="147" customFormat="1" ht="12" hidden="1" customHeight="1" x14ac:dyDescent="0.2">
      <c r="A826" s="593">
        <v>1</v>
      </c>
      <c r="B826" s="591"/>
      <c r="C826" s="609"/>
      <c r="D826" s="473"/>
      <c r="E826" s="461">
        <v>2009</v>
      </c>
      <c r="F826" s="351">
        <v>3</v>
      </c>
      <c r="G826" s="58">
        <v>2</v>
      </c>
      <c r="H826" s="82">
        <v>33</v>
      </c>
      <c r="I826" s="83">
        <v>35</v>
      </c>
      <c r="J826" s="58">
        <v>1</v>
      </c>
      <c r="K826" s="77">
        <v>16</v>
      </c>
      <c r="L826" s="344">
        <f t="shared" si="0"/>
        <v>17</v>
      </c>
      <c r="M826" s="63">
        <v>21</v>
      </c>
      <c r="N826" s="63">
        <v>202</v>
      </c>
      <c r="O826" s="173"/>
      <c r="P826" s="32"/>
      <c r="Q826" s="12"/>
      <c r="R826" s="11"/>
      <c r="S826" s="11"/>
      <c r="T826" s="12"/>
      <c r="U826" s="11"/>
      <c r="V826" s="11"/>
      <c r="W826" s="13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447"/>
    </row>
    <row r="827" spans="1:34" s="147" customFormat="1" ht="12" customHeight="1" x14ac:dyDescent="0.2">
      <c r="A827" s="593">
        <v>1</v>
      </c>
      <c r="B827" s="591"/>
      <c r="C827" s="463" t="s">
        <v>30</v>
      </c>
      <c r="D827" s="613" t="s">
        <v>95</v>
      </c>
      <c r="E827" s="462">
        <v>2010</v>
      </c>
      <c r="F827" s="351">
        <v>4</v>
      </c>
      <c r="G827" s="409">
        <v>14</v>
      </c>
      <c r="H827" s="410">
        <v>44</v>
      </c>
      <c r="I827" s="411">
        <f>SUM(H827,G827)</f>
        <v>58</v>
      </c>
      <c r="J827" s="409">
        <v>6</v>
      </c>
      <c r="K827" s="412">
        <v>53</v>
      </c>
      <c r="L827" s="344">
        <f>J827+K827</f>
        <v>59</v>
      </c>
      <c r="M827" s="65">
        <v>17</v>
      </c>
      <c r="N827" s="65">
        <v>244</v>
      </c>
      <c r="O827" s="172"/>
      <c r="P827" s="32"/>
      <c r="Q827" s="12"/>
      <c r="R827" s="11"/>
      <c r="S827" s="11"/>
      <c r="T827" s="12"/>
      <c r="U827" s="11"/>
      <c r="V827" s="11"/>
      <c r="W827" s="13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438"/>
    </row>
    <row r="828" spans="1:34" s="446" customFormat="1" ht="12" customHeight="1" x14ac:dyDescent="0.2">
      <c r="A828" s="593"/>
      <c r="B828" s="591"/>
      <c r="C828" s="463"/>
      <c r="D828" s="613"/>
      <c r="E828" s="462">
        <v>2011</v>
      </c>
      <c r="F828" s="351"/>
      <c r="G828" s="409">
        <v>34</v>
      </c>
      <c r="H828" s="410">
        <v>59</v>
      </c>
      <c r="I828" s="411">
        <f>SUM(H828,G828)</f>
        <v>93</v>
      </c>
      <c r="J828" s="409">
        <v>47</v>
      </c>
      <c r="K828" s="412">
        <v>40</v>
      </c>
      <c r="L828" s="344">
        <f>J828+K828</f>
        <v>87</v>
      </c>
      <c r="M828" s="65">
        <v>38</v>
      </c>
      <c r="N828" s="65">
        <v>291</v>
      </c>
      <c r="O828" s="173" t="s">
        <v>5</v>
      </c>
      <c r="P828" s="272"/>
      <c r="Q828" s="273"/>
      <c r="R828" s="274"/>
      <c r="S828" s="274"/>
      <c r="T828" s="273"/>
      <c r="U828" s="274"/>
      <c r="V828" s="274"/>
      <c r="W828" s="275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438">
        <v>291</v>
      </c>
    </row>
    <row r="829" spans="1:34" s="446" customFormat="1" ht="12" customHeight="1" x14ac:dyDescent="0.2">
      <c r="A829" s="593"/>
      <c r="B829" s="591"/>
      <c r="C829" s="463"/>
      <c r="D829" s="613"/>
      <c r="E829" s="462" t="s">
        <v>381</v>
      </c>
      <c r="F829" s="351"/>
      <c r="G829" s="342">
        <v>11</v>
      </c>
      <c r="H829" s="343">
        <v>44</v>
      </c>
      <c r="I829" s="344">
        <v>55</v>
      </c>
      <c r="J829" s="345">
        <v>6</v>
      </c>
      <c r="K829" s="343">
        <v>7</v>
      </c>
      <c r="L829" s="344">
        <f>J829+K829</f>
        <v>13</v>
      </c>
      <c r="M829" s="346">
        <v>2</v>
      </c>
      <c r="N829" s="346">
        <v>302</v>
      </c>
      <c r="O829" s="531"/>
      <c r="P829" s="272"/>
      <c r="Q829" s="273"/>
      <c r="R829" s="274"/>
      <c r="S829" s="274"/>
      <c r="T829" s="273"/>
      <c r="U829" s="274"/>
      <c r="V829" s="274"/>
      <c r="W829" s="275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438">
        <f>N828+L829-M829</f>
        <v>302</v>
      </c>
    </row>
    <row r="830" spans="1:34" s="446" customFormat="1" ht="12" customHeight="1" x14ac:dyDescent="0.2">
      <c r="A830" s="593"/>
      <c r="B830" s="591"/>
      <c r="C830" s="463"/>
      <c r="D830" s="613"/>
      <c r="E830" s="462">
        <v>2013</v>
      </c>
      <c r="F830" s="351"/>
      <c r="G830" s="343">
        <v>9</v>
      </c>
      <c r="H830" s="343">
        <v>86</v>
      </c>
      <c r="I830" s="344">
        <v>95</v>
      </c>
      <c r="J830" s="345">
        <v>15</v>
      </c>
      <c r="K830" s="343">
        <v>8</v>
      </c>
      <c r="L830" s="344">
        <f>J830+K830</f>
        <v>23</v>
      </c>
      <c r="M830" s="346">
        <v>126</v>
      </c>
      <c r="N830" s="346">
        <v>317</v>
      </c>
      <c r="O830" s="531"/>
      <c r="P830" s="272"/>
      <c r="Q830" s="273"/>
      <c r="R830" s="274"/>
      <c r="S830" s="274"/>
      <c r="T830" s="273"/>
      <c r="U830" s="274"/>
      <c r="V830" s="274"/>
      <c r="W830" s="275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438"/>
    </row>
    <row r="831" spans="1:34" s="446" customFormat="1" ht="12" customHeight="1" x14ac:dyDescent="0.2">
      <c r="A831" s="593"/>
      <c r="B831" s="591"/>
      <c r="C831" s="463"/>
      <c r="D831" s="613"/>
      <c r="E831" s="463">
        <v>2014</v>
      </c>
      <c r="F831" s="351"/>
      <c r="G831" s="343">
        <v>8</v>
      </c>
      <c r="H831" s="343">
        <v>61</v>
      </c>
      <c r="I831" s="344">
        <v>69</v>
      </c>
      <c r="J831" s="345">
        <v>0</v>
      </c>
      <c r="K831" s="343">
        <v>24</v>
      </c>
      <c r="L831" s="344">
        <v>24</v>
      </c>
      <c r="M831" s="346">
        <v>11</v>
      </c>
      <c r="N831" s="346">
        <v>330</v>
      </c>
      <c r="O831" s="531"/>
      <c r="P831" s="272"/>
      <c r="Q831" s="273"/>
      <c r="R831" s="274"/>
      <c r="S831" s="274"/>
      <c r="T831" s="273"/>
      <c r="U831" s="274"/>
      <c r="V831" s="274"/>
      <c r="W831" s="275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438"/>
    </row>
    <row r="832" spans="1:34" s="147" customFormat="1" ht="6.75" customHeight="1" thickBot="1" x14ac:dyDescent="0.25">
      <c r="A832" s="593"/>
      <c r="B832" s="596"/>
      <c r="C832" s="463"/>
      <c r="D832" s="613"/>
      <c r="E832" s="462"/>
      <c r="F832" s="352">
        <v>5</v>
      </c>
      <c r="G832" s="58"/>
      <c r="H832" s="82"/>
      <c r="I832" s="83"/>
      <c r="J832" s="58"/>
      <c r="K832" s="82"/>
      <c r="L832" s="83"/>
      <c r="M832" s="63"/>
      <c r="N832" s="63"/>
      <c r="O832" s="173"/>
      <c r="P832" s="32"/>
      <c r="Q832" s="12"/>
      <c r="R832" s="11"/>
      <c r="S832" s="11"/>
      <c r="T832" s="12"/>
      <c r="U832" s="11"/>
      <c r="V832" s="11"/>
      <c r="W832" s="13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447"/>
    </row>
    <row r="833" spans="1:34" s="147" customFormat="1" ht="12" hidden="1" customHeight="1" x14ac:dyDescent="0.2">
      <c r="A833" s="593">
        <v>1</v>
      </c>
      <c r="B833" s="597"/>
      <c r="C833" s="463"/>
      <c r="D833" s="613" t="s">
        <v>96</v>
      </c>
      <c r="E833" s="462">
        <v>1999</v>
      </c>
      <c r="F833" s="352">
        <v>6</v>
      </c>
      <c r="G833" s="58">
        <v>2</v>
      </c>
      <c r="H833" s="82">
        <v>0</v>
      </c>
      <c r="I833" s="83">
        <v>2</v>
      </c>
      <c r="J833" s="58">
        <v>3</v>
      </c>
      <c r="K833" s="82">
        <v>0</v>
      </c>
      <c r="L833" s="83">
        <v>3</v>
      </c>
      <c r="M833" s="64">
        <v>0</v>
      </c>
      <c r="N833" s="64">
        <v>4</v>
      </c>
      <c r="O833" s="172"/>
      <c r="P833" s="25"/>
      <c r="Q833" s="5"/>
      <c r="R833" s="4"/>
      <c r="S833" s="4"/>
      <c r="T833" s="5"/>
      <c r="U833" s="4"/>
      <c r="V833" s="4"/>
      <c r="W833" s="6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447"/>
    </row>
    <row r="834" spans="1:34" s="147" customFormat="1" ht="12" hidden="1" customHeight="1" x14ac:dyDescent="0.2">
      <c r="A834" s="593">
        <v>1</v>
      </c>
      <c r="B834" s="597"/>
      <c r="C834" s="463" t="s">
        <v>52</v>
      </c>
      <c r="D834" s="613" t="s">
        <v>96</v>
      </c>
      <c r="E834" s="462">
        <v>2000</v>
      </c>
      <c r="F834" s="352">
        <v>7</v>
      </c>
      <c r="G834" s="58">
        <v>4</v>
      </c>
      <c r="H834" s="82">
        <v>0</v>
      </c>
      <c r="I834" s="83">
        <v>4</v>
      </c>
      <c r="J834" s="58">
        <v>0</v>
      </c>
      <c r="K834" s="82">
        <v>0</v>
      </c>
      <c r="L834" s="83">
        <v>0</v>
      </c>
      <c r="M834" s="63">
        <v>0</v>
      </c>
      <c r="N834" s="64">
        <v>4</v>
      </c>
      <c r="O834" s="172" t="s">
        <v>5</v>
      </c>
      <c r="P834" s="25"/>
      <c r="Q834" s="5"/>
      <c r="R834" s="4"/>
      <c r="S834" s="4"/>
      <c r="T834" s="5"/>
      <c r="U834" s="4"/>
      <c r="V834" s="4"/>
      <c r="W834" s="6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447"/>
    </row>
    <row r="835" spans="1:34" s="147" customFormat="1" ht="12" hidden="1" customHeight="1" x14ac:dyDescent="0.2">
      <c r="A835" s="593">
        <v>1</v>
      </c>
      <c r="B835" s="597"/>
      <c r="C835" s="463" t="s">
        <v>52</v>
      </c>
      <c r="D835" s="613" t="s">
        <v>96</v>
      </c>
      <c r="E835" s="462">
        <v>2001</v>
      </c>
      <c r="F835" s="352">
        <v>8</v>
      </c>
      <c r="G835" s="58">
        <v>0</v>
      </c>
      <c r="H835" s="410">
        <v>1</v>
      </c>
      <c r="I835" s="83">
        <v>1</v>
      </c>
      <c r="J835" s="58">
        <v>0</v>
      </c>
      <c r="K835" s="82">
        <v>0</v>
      </c>
      <c r="L835" s="83">
        <v>0</v>
      </c>
      <c r="M835" s="64">
        <v>4</v>
      </c>
      <c r="N835" s="64">
        <v>0</v>
      </c>
      <c r="O835" s="172"/>
      <c r="P835" s="25"/>
      <c r="Q835" s="5"/>
      <c r="R835" s="4"/>
      <c r="S835" s="4"/>
      <c r="T835" s="5"/>
      <c r="U835" s="4"/>
      <c r="V835" s="4"/>
      <c r="W835" s="6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447"/>
    </row>
    <row r="836" spans="1:34" s="147" customFormat="1" ht="12" hidden="1" customHeight="1" x14ac:dyDescent="0.2">
      <c r="A836" s="593">
        <v>1</v>
      </c>
      <c r="B836" s="597"/>
      <c r="C836" s="463" t="s">
        <v>52</v>
      </c>
      <c r="D836" s="613" t="s">
        <v>96</v>
      </c>
      <c r="E836" s="462">
        <v>2002</v>
      </c>
      <c r="F836" s="352">
        <v>9</v>
      </c>
      <c r="G836" s="409">
        <v>3</v>
      </c>
      <c r="H836" s="82">
        <v>0</v>
      </c>
      <c r="I836" s="83">
        <v>3</v>
      </c>
      <c r="J836" s="58">
        <v>3</v>
      </c>
      <c r="K836" s="82">
        <v>0</v>
      </c>
      <c r="L836" s="83">
        <v>3</v>
      </c>
      <c r="M836" s="64">
        <v>0</v>
      </c>
      <c r="N836" s="63">
        <v>3</v>
      </c>
      <c r="O836" s="173" t="s">
        <v>5</v>
      </c>
      <c r="P836" s="25"/>
      <c r="Q836" s="5"/>
      <c r="R836" s="4"/>
      <c r="S836" s="4"/>
      <c r="T836" s="5"/>
      <c r="U836" s="4"/>
      <c r="V836" s="4"/>
      <c r="W836" s="6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447"/>
    </row>
    <row r="837" spans="1:34" s="147" customFormat="1" ht="12" hidden="1" customHeight="1" thickBot="1" x14ac:dyDescent="0.25">
      <c r="A837" s="593">
        <v>1</v>
      </c>
      <c r="B837" s="597"/>
      <c r="C837" s="463" t="s">
        <v>52</v>
      </c>
      <c r="D837" s="613" t="s">
        <v>96</v>
      </c>
      <c r="E837" s="462">
        <v>2003</v>
      </c>
      <c r="F837" s="355">
        <v>10</v>
      </c>
      <c r="G837" s="409">
        <v>5</v>
      </c>
      <c r="H837" s="82">
        <v>0</v>
      </c>
      <c r="I837" s="83">
        <v>5</v>
      </c>
      <c r="J837" s="58">
        <v>0</v>
      </c>
      <c r="K837" s="82">
        <v>0</v>
      </c>
      <c r="L837" s="83">
        <v>0</v>
      </c>
      <c r="M837" s="64">
        <v>0</v>
      </c>
      <c r="N837" s="64">
        <v>3</v>
      </c>
      <c r="O837" s="172"/>
      <c r="P837" s="25"/>
      <c r="Q837" s="5"/>
      <c r="R837" s="4"/>
      <c r="S837" s="4"/>
      <c r="T837" s="5"/>
      <c r="U837" s="4"/>
      <c r="V837" s="4"/>
      <c r="W837" s="6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447"/>
    </row>
    <row r="838" spans="1:34" s="147" customFormat="1" ht="12" hidden="1" customHeight="1" x14ac:dyDescent="0.2">
      <c r="A838" s="593">
        <v>1</v>
      </c>
      <c r="B838" s="598"/>
      <c r="C838" s="463" t="s">
        <v>52</v>
      </c>
      <c r="D838" s="613" t="s">
        <v>96</v>
      </c>
      <c r="E838" s="462">
        <v>2004</v>
      </c>
      <c r="F838" s="351">
        <v>-5</v>
      </c>
      <c r="G838" s="58">
        <v>2</v>
      </c>
      <c r="H838" s="82">
        <v>0</v>
      </c>
      <c r="I838" s="83">
        <v>2</v>
      </c>
      <c r="J838" s="58">
        <v>7</v>
      </c>
      <c r="K838" s="82">
        <v>0</v>
      </c>
      <c r="L838" s="83">
        <v>7</v>
      </c>
      <c r="M838" s="63">
        <v>1</v>
      </c>
      <c r="N838" s="63">
        <v>9</v>
      </c>
      <c r="O838" s="173" t="s">
        <v>5</v>
      </c>
      <c r="P838" s="32"/>
      <c r="Q838" s="12"/>
      <c r="R838" s="11"/>
      <c r="S838" s="11"/>
      <c r="T838" s="12"/>
      <c r="U838" s="11"/>
      <c r="V838" s="11"/>
      <c r="W838" s="13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447"/>
    </row>
    <row r="839" spans="1:34" s="147" customFormat="1" ht="12" hidden="1" customHeight="1" x14ac:dyDescent="0.2">
      <c r="A839" s="593">
        <v>1</v>
      </c>
      <c r="B839" s="591"/>
      <c r="C839" s="463" t="s">
        <v>52</v>
      </c>
      <c r="D839" s="632" t="s">
        <v>217</v>
      </c>
      <c r="E839" s="461">
        <v>2006</v>
      </c>
      <c r="F839" s="351">
        <v>-4</v>
      </c>
      <c r="G839" s="58">
        <v>0</v>
      </c>
      <c r="H839" s="82">
        <v>0</v>
      </c>
      <c r="I839" s="83">
        <v>0</v>
      </c>
      <c r="J839" s="58">
        <v>2</v>
      </c>
      <c r="K839" s="82">
        <v>0</v>
      </c>
      <c r="L839" s="83">
        <v>2</v>
      </c>
      <c r="M839" s="63">
        <v>2</v>
      </c>
      <c r="N839" s="63">
        <v>0</v>
      </c>
      <c r="O839" s="173"/>
      <c r="P839" s="32"/>
      <c r="Q839" s="11"/>
      <c r="R839" s="11"/>
      <c r="S839" s="11"/>
      <c r="T839" s="11"/>
      <c r="U839" s="11"/>
      <c r="V839" s="11"/>
      <c r="W839" s="11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447"/>
    </row>
    <row r="840" spans="1:34" s="147" customFormat="1" ht="12" hidden="1" customHeight="1" x14ac:dyDescent="0.2">
      <c r="A840" s="593">
        <v>1</v>
      </c>
      <c r="B840" s="591"/>
      <c r="C840" s="463" t="s">
        <v>52</v>
      </c>
      <c r="D840" s="632" t="s">
        <v>217</v>
      </c>
      <c r="E840" s="461">
        <v>2007</v>
      </c>
      <c r="F840" s="351">
        <v>-3</v>
      </c>
      <c r="G840" s="58">
        <v>0</v>
      </c>
      <c r="H840" s="82">
        <v>0</v>
      </c>
      <c r="I840" s="83">
        <v>0</v>
      </c>
      <c r="J840" s="58">
        <v>0</v>
      </c>
      <c r="K840" s="82">
        <v>0</v>
      </c>
      <c r="L840" s="83">
        <v>0</v>
      </c>
      <c r="M840" s="63">
        <v>0</v>
      </c>
      <c r="N840" s="63">
        <v>2</v>
      </c>
      <c r="O840" s="173" t="s">
        <v>5</v>
      </c>
      <c r="P840" s="32"/>
      <c r="Q840" s="12"/>
      <c r="R840" s="11"/>
      <c r="S840" s="11"/>
      <c r="T840" s="12"/>
      <c r="U840" s="11"/>
      <c r="V840" s="11"/>
      <c r="W840" s="13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447"/>
    </row>
    <row r="841" spans="1:34" s="147" customFormat="1" ht="12" hidden="1" customHeight="1" x14ac:dyDescent="0.2">
      <c r="A841" s="593">
        <v>1</v>
      </c>
      <c r="B841" s="591"/>
      <c r="C841" s="463" t="s">
        <v>52</v>
      </c>
      <c r="D841" s="632" t="s">
        <v>217</v>
      </c>
      <c r="E841" s="461">
        <v>2008</v>
      </c>
      <c r="F841" s="351">
        <v>-2</v>
      </c>
      <c r="G841" s="58">
        <v>1</v>
      </c>
      <c r="H841" s="82">
        <v>0</v>
      </c>
      <c r="I841" s="83">
        <v>1</v>
      </c>
      <c r="J841" s="58">
        <v>2</v>
      </c>
      <c r="K841" s="82">
        <v>0</v>
      </c>
      <c r="L841" s="83">
        <v>2</v>
      </c>
      <c r="M841" s="63">
        <v>0</v>
      </c>
      <c r="N841" s="63">
        <v>4</v>
      </c>
      <c r="O841" s="173"/>
      <c r="P841" s="32"/>
      <c r="Q841" s="12"/>
      <c r="R841" s="11"/>
      <c r="S841" s="11"/>
      <c r="T841" s="12"/>
      <c r="U841" s="11"/>
      <c r="V841" s="11"/>
      <c r="W841" s="13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447"/>
    </row>
    <row r="842" spans="1:34" s="287" customFormat="1" ht="27.75" customHeight="1" x14ac:dyDescent="0.2">
      <c r="A842" s="599"/>
      <c r="B842" s="600"/>
      <c r="C842" s="608"/>
      <c r="D842" s="631" t="s">
        <v>199</v>
      </c>
      <c r="E842" s="459" t="s">
        <v>198</v>
      </c>
      <c r="F842" s="347"/>
      <c r="G842" s="54" t="s">
        <v>200</v>
      </c>
      <c r="H842" s="55"/>
      <c r="I842" s="56"/>
      <c r="J842" s="55" t="s">
        <v>201</v>
      </c>
      <c r="K842" s="55"/>
      <c r="L842" s="56"/>
      <c r="M842" s="57" t="s">
        <v>202</v>
      </c>
      <c r="N842" s="57" t="s">
        <v>392</v>
      </c>
      <c r="O842" s="173"/>
      <c r="P842" s="14"/>
      <c r="Q842" s="18"/>
      <c r="R842" s="16" t="s">
        <v>0</v>
      </c>
      <c r="S842" s="18"/>
      <c r="T842" s="19"/>
      <c r="U842" s="17" t="s">
        <v>0</v>
      </c>
      <c r="V842" s="20"/>
      <c r="W842" s="21" t="s">
        <v>2</v>
      </c>
      <c r="X842" s="14"/>
      <c r="Y842" s="16"/>
      <c r="Z842" s="18"/>
      <c r="AA842" s="16" t="s">
        <v>0</v>
      </c>
      <c r="AB842" s="18"/>
      <c r="AC842" s="18"/>
      <c r="AD842" s="16" t="s">
        <v>0</v>
      </c>
      <c r="AE842" s="18"/>
      <c r="AF842" s="16" t="s">
        <v>1</v>
      </c>
      <c r="AG842" s="16" t="s">
        <v>2</v>
      </c>
      <c r="AH842" s="447"/>
    </row>
    <row r="843" spans="1:34" s="170" customFormat="1" ht="6.75" customHeight="1" thickBot="1" x14ac:dyDescent="0.25">
      <c r="A843" s="594"/>
      <c r="B843" s="596"/>
      <c r="C843" s="609"/>
      <c r="D843" s="613"/>
      <c r="E843" s="466"/>
      <c r="F843" s="351">
        <v>25</v>
      </c>
      <c r="G843" s="409"/>
      <c r="H843" s="410"/>
      <c r="I843" s="411"/>
      <c r="J843" s="409"/>
      <c r="K843" s="410"/>
      <c r="L843" s="411"/>
      <c r="M843" s="63"/>
      <c r="N843" s="63"/>
      <c r="O843" s="173"/>
      <c r="P843" s="32"/>
      <c r="Q843" s="11"/>
      <c r="R843" s="11"/>
      <c r="S843" s="11"/>
      <c r="T843" s="11"/>
      <c r="U843" s="11"/>
      <c r="V843" s="11"/>
      <c r="W843" s="11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447"/>
    </row>
    <row r="844" spans="1:34" s="147" customFormat="1" ht="12" hidden="1" customHeight="1" x14ac:dyDescent="0.2">
      <c r="A844" s="593">
        <v>1</v>
      </c>
      <c r="B844" s="591"/>
      <c r="C844" s="609"/>
      <c r="D844" s="473"/>
      <c r="E844" s="461">
        <v>2009</v>
      </c>
      <c r="F844" s="351">
        <v>-1</v>
      </c>
      <c r="G844" s="58">
        <v>1</v>
      </c>
      <c r="H844" s="82">
        <v>0</v>
      </c>
      <c r="I844" s="83">
        <v>1</v>
      </c>
      <c r="J844" s="58">
        <v>1</v>
      </c>
      <c r="K844" s="77">
        <v>0</v>
      </c>
      <c r="L844" s="344">
        <f>J844+K844</f>
        <v>1</v>
      </c>
      <c r="M844" s="63">
        <v>0</v>
      </c>
      <c r="N844" s="63">
        <v>5</v>
      </c>
      <c r="O844" s="173"/>
      <c r="P844" s="32"/>
      <c r="Q844" s="12"/>
      <c r="R844" s="11"/>
      <c r="S844" s="11"/>
      <c r="T844" s="12"/>
      <c r="U844" s="11"/>
      <c r="V844" s="11"/>
      <c r="W844" s="13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447"/>
    </row>
    <row r="845" spans="1:34" s="147" customFormat="1" ht="12" customHeight="1" x14ac:dyDescent="0.2">
      <c r="A845" s="593">
        <v>1</v>
      </c>
      <c r="B845" s="591"/>
      <c r="C845" s="463" t="s">
        <v>52</v>
      </c>
      <c r="D845" s="632" t="s">
        <v>217</v>
      </c>
      <c r="E845" s="462">
        <v>2010</v>
      </c>
      <c r="F845" s="351">
        <v>0</v>
      </c>
      <c r="G845" s="409">
        <v>6</v>
      </c>
      <c r="H845" s="410">
        <v>0</v>
      </c>
      <c r="I845" s="411">
        <f>SUM(H845,G845)</f>
        <v>6</v>
      </c>
      <c r="J845" s="409">
        <v>0</v>
      </c>
      <c r="K845" s="412">
        <v>0</v>
      </c>
      <c r="L845" s="344">
        <f>J845+K845</f>
        <v>0</v>
      </c>
      <c r="M845" s="65">
        <v>2</v>
      </c>
      <c r="N845" s="65">
        <v>3</v>
      </c>
      <c r="O845" s="172"/>
      <c r="P845" s="32"/>
      <c r="Q845" s="12"/>
      <c r="R845" s="11"/>
      <c r="S845" s="11"/>
      <c r="T845" s="12"/>
      <c r="U845" s="11"/>
      <c r="V845" s="11"/>
      <c r="W845" s="13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438"/>
    </row>
    <row r="846" spans="1:34" s="446" customFormat="1" ht="12" customHeight="1" x14ac:dyDescent="0.2">
      <c r="A846" s="593"/>
      <c r="B846" s="591"/>
      <c r="C846" s="463"/>
      <c r="D846" s="613"/>
      <c r="E846" s="462">
        <v>2011</v>
      </c>
      <c r="F846" s="351"/>
      <c r="G846" s="409">
        <v>0</v>
      </c>
      <c r="H846" s="410">
        <v>0</v>
      </c>
      <c r="I846" s="411">
        <f>SUM(H846,G846)</f>
        <v>0</v>
      </c>
      <c r="J846" s="409">
        <v>5</v>
      </c>
      <c r="K846" s="412">
        <v>0</v>
      </c>
      <c r="L846" s="344">
        <f>J846+K846</f>
        <v>5</v>
      </c>
      <c r="M846" s="65">
        <v>0</v>
      </c>
      <c r="N846" s="65">
        <v>8</v>
      </c>
      <c r="O846" s="531"/>
      <c r="P846" s="272"/>
      <c r="Q846" s="273"/>
      <c r="R846" s="274"/>
      <c r="S846" s="274"/>
      <c r="T846" s="273"/>
      <c r="U846" s="274"/>
      <c r="V846" s="274"/>
      <c r="W846" s="275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438">
        <f>N845+L846-M846</f>
        <v>8</v>
      </c>
    </row>
    <row r="847" spans="1:34" s="446" customFormat="1" ht="12" customHeight="1" x14ac:dyDescent="0.2">
      <c r="A847" s="593"/>
      <c r="B847" s="591"/>
      <c r="C847" s="463"/>
      <c r="D847" s="613"/>
      <c r="E847" s="462" t="s">
        <v>381</v>
      </c>
      <c r="F847" s="351"/>
      <c r="G847" s="342">
        <v>1</v>
      </c>
      <c r="H847" s="343">
        <v>0</v>
      </c>
      <c r="I847" s="344">
        <v>1</v>
      </c>
      <c r="J847" s="345">
        <v>0</v>
      </c>
      <c r="K847" s="343">
        <v>0</v>
      </c>
      <c r="L847" s="344">
        <f>J847+K847</f>
        <v>0</v>
      </c>
      <c r="M847" s="346">
        <v>0</v>
      </c>
      <c r="N847" s="346">
        <v>8</v>
      </c>
      <c r="O847" s="531"/>
      <c r="P847" s="272"/>
      <c r="Q847" s="273"/>
      <c r="R847" s="274"/>
      <c r="S847" s="274"/>
      <c r="T847" s="273"/>
      <c r="U847" s="274"/>
      <c r="V847" s="274"/>
      <c r="W847" s="275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438">
        <f>N846+L847-M847</f>
        <v>8</v>
      </c>
    </row>
    <row r="848" spans="1:34" s="446" customFormat="1" ht="12" customHeight="1" x14ac:dyDescent="0.2">
      <c r="A848" s="593"/>
      <c r="B848" s="591"/>
      <c r="C848" s="463"/>
      <c r="D848" s="613"/>
      <c r="E848" s="462">
        <v>2013</v>
      </c>
      <c r="F848" s="351"/>
      <c r="G848" s="343">
        <v>2</v>
      </c>
      <c r="H848" s="343">
        <v>0</v>
      </c>
      <c r="I848" s="344">
        <v>2</v>
      </c>
      <c r="J848" s="345">
        <v>2</v>
      </c>
      <c r="K848" s="343">
        <v>0</v>
      </c>
      <c r="L848" s="344">
        <f>J848+K848</f>
        <v>2</v>
      </c>
      <c r="M848" s="346">
        <v>6</v>
      </c>
      <c r="N848" s="346">
        <v>4</v>
      </c>
      <c r="O848" s="531"/>
      <c r="P848" s="272"/>
      <c r="Q848" s="273"/>
      <c r="R848" s="274"/>
      <c r="S848" s="274"/>
      <c r="T848" s="273"/>
      <c r="U848" s="274"/>
      <c r="V848" s="274"/>
      <c r="W848" s="275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438"/>
    </row>
    <row r="849" spans="1:34" s="446" customFormat="1" ht="12" customHeight="1" x14ac:dyDescent="0.2">
      <c r="A849" s="593"/>
      <c r="B849" s="591"/>
      <c r="C849" s="463"/>
      <c r="D849" s="613"/>
      <c r="E849" s="463">
        <v>2014</v>
      </c>
      <c r="F849" s="351"/>
      <c r="G849" s="343">
        <v>1</v>
      </c>
      <c r="H849" s="343">
        <v>0</v>
      </c>
      <c r="I849" s="344">
        <v>1</v>
      </c>
      <c r="J849" s="345">
        <v>0</v>
      </c>
      <c r="K849" s="343">
        <v>0</v>
      </c>
      <c r="L849" s="344">
        <v>0</v>
      </c>
      <c r="M849" s="346">
        <v>0</v>
      </c>
      <c r="N849" s="346">
        <v>6</v>
      </c>
      <c r="O849" s="531"/>
      <c r="P849" s="272"/>
      <c r="Q849" s="273"/>
      <c r="R849" s="274"/>
      <c r="S849" s="274"/>
      <c r="T849" s="273"/>
      <c r="U849" s="274"/>
      <c r="V849" s="274"/>
      <c r="W849" s="275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438"/>
    </row>
    <row r="850" spans="1:34" s="170" customFormat="1" ht="6.75" customHeight="1" x14ac:dyDescent="0.2">
      <c r="A850" s="593"/>
      <c r="B850" s="591"/>
      <c r="C850" s="463"/>
      <c r="D850" s="613"/>
      <c r="E850" s="463"/>
      <c r="F850" s="351">
        <v>1</v>
      </c>
      <c r="G850" s="58"/>
      <c r="H850" s="82"/>
      <c r="I850" s="83"/>
      <c r="J850" s="58"/>
      <c r="K850" s="82"/>
      <c r="L850" s="83"/>
      <c r="M850" s="63"/>
      <c r="N850" s="63"/>
      <c r="O850" s="173"/>
      <c r="P850" s="32"/>
      <c r="Q850" s="12"/>
      <c r="R850" s="11"/>
      <c r="S850" s="11"/>
      <c r="T850" s="12"/>
      <c r="U850" s="11"/>
      <c r="V850" s="11"/>
      <c r="W850" s="13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447"/>
    </row>
    <row r="851" spans="1:34" s="170" customFormat="1" ht="12" hidden="1" customHeight="1" x14ac:dyDescent="0.2">
      <c r="A851" s="593">
        <v>1</v>
      </c>
      <c r="B851" s="593"/>
      <c r="C851" s="463"/>
      <c r="D851" s="632" t="s">
        <v>97</v>
      </c>
      <c r="E851" s="462">
        <v>1997</v>
      </c>
      <c r="F851" s="351">
        <v>2</v>
      </c>
      <c r="G851" s="58"/>
      <c r="H851" s="82"/>
      <c r="I851" s="83"/>
      <c r="J851" s="58"/>
      <c r="K851" s="82"/>
      <c r="L851" s="83"/>
      <c r="M851" s="63"/>
      <c r="N851" s="64"/>
      <c r="O851" s="172"/>
      <c r="P851" s="29"/>
      <c r="Q851" s="5"/>
      <c r="R851" s="4"/>
      <c r="S851" s="4"/>
      <c r="T851" s="5"/>
      <c r="U851" s="4"/>
      <c r="V851" s="4"/>
      <c r="W851" s="6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447"/>
    </row>
    <row r="852" spans="1:34" s="170" customFormat="1" ht="12" hidden="1" customHeight="1" x14ac:dyDescent="0.2">
      <c r="A852" s="593">
        <v>1</v>
      </c>
      <c r="B852" s="593"/>
      <c r="C852" s="462" t="s">
        <v>59</v>
      </c>
      <c r="D852" s="632" t="s">
        <v>97</v>
      </c>
      <c r="E852" s="462">
        <v>1998</v>
      </c>
      <c r="F852" s="352">
        <v>3</v>
      </c>
      <c r="G852" s="58">
        <v>234</v>
      </c>
      <c r="H852" s="82">
        <v>0</v>
      </c>
      <c r="I852" s="83">
        <v>234</v>
      </c>
      <c r="J852" s="58">
        <v>0</v>
      </c>
      <c r="K852" s="82">
        <v>0</v>
      </c>
      <c r="L852" s="83">
        <v>0</v>
      </c>
      <c r="M852" s="64">
        <v>0</v>
      </c>
      <c r="N852" s="64">
        <v>0</v>
      </c>
      <c r="O852" s="172" t="s">
        <v>5</v>
      </c>
      <c r="P852" s="29"/>
      <c r="Q852" s="5"/>
      <c r="R852" s="4"/>
      <c r="S852" s="4"/>
      <c r="T852" s="5"/>
      <c r="U852" s="4"/>
      <c r="V852" s="4"/>
      <c r="W852" s="6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447"/>
    </row>
    <row r="853" spans="1:34" s="170" customFormat="1" ht="12" hidden="1" customHeight="1" x14ac:dyDescent="0.2">
      <c r="A853" s="593">
        <v>1</v>
      </c>
      <c r="B853" s="593"/>
      <c r="C853" s="462" t="s">
        <v>59</v>
      </c>
      <c r="D853" s="632" t="s">
        <v>97</v>
      </c>
      <c r="E853" s="462">
        <v>1999</v>
      </c>
      <c r="F853" s="351">
        <v>4</v>
      </c>
      <c r="G853" s="58">
        <v>72</v>
      </c>
      <c r="H853" s="82">
        <v>0</v>
      </c>
      <c r="I853" s="83">
        <v>72</v>
      </c>
      <c r="J853" s="58">
        <v>0</v>
      </c>
      <c r="K853" s="82">
        <v>0</v>
      </c>
      <c r="L853" s="83">
        <v>0</v>
      </c>
      <c r="M853" s="64">
        <v>0</v>
      </c>
      <c r="N853" s="64">
        <v>0</v>
      </c>
      <c r="O853" s="172" t="s">
        <v>5</v>
      </c>
      <c r="P853" s="29"/>
      <c r="Q853" s="5"/>
      <c r="R853" s="4"/>
      <c r="S853" s="4"/>
      <c r="T853" s="5"/>
      <c r="U853" s="4"/>
      <c r="V853" s="4"/>
      <c r="W853" s="6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447"/>
    </row>
    <row r="854" spans="1:34" s="170" customFormat="1" ht="12" hidden="1" customHeight="1" x14ac:dyDescent="0.2">
      <c r="A854" s="593">
        <v>1</v>
      </c>
      <c r="B854" s="593"/>
      <c r="C854" s="462" t="s">
        <v>59</v>
      </c>
      <c r="D854" s="632" t="s">
        <v>97</v>
      </c>
      <c r="E854" s="462">
        <v>2000</v>
      </c>
      <c r="F854" s="352">
        <v>5</v>
      </c>
      <c r="G854" s="58">
        <v>93</v>
      </c>
      <c r="H854" s="82">
        <v>1</v>
      </c>
      <c r="I854" s="83">
        <v>94</v>
      </c>
      <c r="J854" s="58">
        <v>233</v>
      </c>
      <c r="K854" s="82">
        <v>0</v>
      </c>
      <c r="L854" s="83">
        <v>233</v>
      </c>
      <c r="M854" s="64">
        <v>1</v>
      </c>
      <c r="N854" s="64">
        <v>232</v>
      </c>
      <c r="O854" s="172" t="s">
        <v>5</v>
      </c>
      <c r="P854" s="29"/>
      <c r="Q854" s="5"/>
      <c r="R854" s="4"/>
      <c r="S854" s="4"/>
      <c r="T854" s="5"/>
      <c r="U854" s="4"/>
      <c r="V854" s="4"/>
      <c r="W854" s="6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447"/>
    </row>
    <row r="855" spans="1:34" s="170" customFormat="1" ht="12" hidden="1" customHeight="1" x14ac:dyDescent="0.2">
      <c r="A855" s="593">
        <v>1</v>
      </c>
      <c r="B855" s="593"/>
      <c r="C855" s="462" t="s">
        <v>59</v>
      </c>
      <c r="D855" s="632" t="s">
        <v>97</v>
      </c>
      <c r="E855" s="462">
        <v>2001</v>
      </c>
      <c r="F855" s="351">
        <v>6</v>
      </c>
      <c r="G855" s="58">
        <v>210</v>
      </c>
      <c r="H855" s="82">
        <v>11</v>
      </c>
      <c r="I855" s="83">
        <v>221</v>
      </c>
      <c r="J855" s="58">
        <v>22</v>
      </c>
      <c r="K855" s="82">
        <v>0</v>
      </c>
      <c r="L855" s="83">
        <v>22</v>
      </c>
      <c r="M855" s="64">
        <v>3</v>
      </c>
      <c r="N855" s="64">
        <v>251</v>
      </c>
      <c r="O855" s="172" t="s">
        <v>5</v>
      </c>
      <c r="P855" s="29"/>
      <c r="Q855" s="5"/>
      <c r="R855" s="4"/>
      <c r="S855" s="4"/>
      <c r="T855" s="5"/>
      <c r="U855" s="4"/>
      <c r="V855" s="4"/>
      <c r="W855" s="6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447"/>
    </row>
    <row r="856" spans="1:34" s="170" customFormat="1" ht="12" hidden="1" customHeight="1" x14ac:dyDescent="0.2">
      <c r="A856" s="593">
        <v>1</v>
      </c>
      <c r="B856" s="593"/>
      <c r="C856" s="462" t="s">
        <v>59</v>
      </c>
      <c r="D856" s="632" t="s">
        <v>97</v>
      </c>
      <c r="E856" s="462">
        <v>2002</v>
      </c>
      <c r="F856" s="352">
        <v>7</v>
      </c>
      <c r="G856" s="58">
        <v>260</v>
      </c>
      <c r="H856" s="82">
        <v>342</v>
      </c>
      <c r="I856" s="83">
        <v>602</v>
      </c>
      <c r="J856" s="58">
        <v>76</v>
      </c>
      <c r="K856" s="82">
        <v>0</v>
      </c>
      <c r="L856" s="83">
        <v>76</v>
      </c>
      <c r="M856" s="64">
        <v>4</v>
      </c>
      <c r="N856" s="64">
        <v>331</v>
      </c>
      <c r="O856" s="172" t="s">
        <v>5</v>
      </c>
      <c r="P856" s="29"/>
      <c r="Q856" s="5"/>
      <c r="R856" s="4"/>
      <c r="S856" s="4"/>
      <c r="T856" s="5"/>
      <c r="U856" s="4"/>
      <c r="V856" s="4"/>
      <c r="W856" s="6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447"/>
    </row>
    <row r="857" spans="1:34" s="170" customFormat="1" ht="12" hidden="1" customHeight="1" x14ac:dyDescent="0.2">
      <c r="A857" s="593">
        <v>1</v>
      </c>
      <c r="B857" s="593"/>
      <c r="C857" s="462" t="s">
        <v>59</v>
      </c>
      <c r="D857" s="632" t="s">
        <v>97</v>
      </c>
      <c r="E857" s="462">
        <v>2003</v>
      </c>
      <c r="F857" s="351">
        <v>8</v>
      </c>
      <c r="G857" s="58">
        <v>247</v>
      </c>
      <c r="H857" s="82">
        <v>216</v>
      </c>
      <c r="I857" s="83">
        <v>463</v>
      </c>
      <c r="J857" s="58">
        <v>234</v>
      </c>
      <c r="K857" s="82">
        <v>76</v>
      </c>
      <c r="L857" s="83">
        <v>310</v>
      </c>
      <c r="M857" s="64">
        <v>0</v>
      </c>
      <c r="N857" s="64">
        <v>641</v>
      </c>
      <c r="O857" s="172"/>
      <c r="P857" s="29"/>
      <c r="Q857" s="5"/>
      <c r="R857" s="4"/>
      <c r="S857" s="4"/>
      <c r="T857" s="5"/>
      <c r="U857" s="4"/>
      <c r="V857" s="4"/>
      <c r="W857" s="6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447"/>
    </row>
    <row r="858" spans="1:34" s="170" customFormat="1" ht="12" hidden="1" customHeight="1" x14ac:dyDescent="0.2">
      <c r="A858" s="593">
        <v>1</v>
      </c>
      <c r="B858" s="591"/>
      <c r="C858" s="462" t="s">
        <v>59</v>
      </c>
      <c r="D858" s="632" t="s">
        <v>97</v>
      </c>
      <c r="E858" s="462">
        <v>2004</v>
      </c>
      <c r="F858" s="352">
        <v>2</v>
      </c>
      <c r="G858" s="58">
        <v>203</v>
      </c>
      <c r="H858" s="82">
        <v>59</v>
      </c>
      <c r="I858" s="83">
        <v>262</v>
      </c>
      <c r="J858" s="58">
        <v>204</v>
      </c>
      <c r="K858" s="82">
        <v>273</v>
      </c>
      <c r="L858" s="83">
        <v>477</v>
      </c>
      <c r="M858" s="63">
        <v>5</v>
      </c>
      <c r="N858" s="63">
        <v>1118</v>
      </c>
      <c r="O858" s="173" t="s">
        <v>5</v>
      </c>
      <c r="P858" s="31"/>
      <c r="Q858" s="12"/>
      <c r="R858" s="11"/>
      <c r="S858" s="11"/>
      <c r="T858" s="12"/>
      <c r="U858" s="11"/>
      <c r="V858" s="11"/>
      <c r="W858" s="13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447"/>
    </row>
    <row r="859" spans="1:34" s="170" customFormat="1" ht="12" hidden="1" customHeight="1" x14ac:dyDescent="0.2">
      <c r="A859" s="593">
        <v>1</v>
      </c>
      <c r="B859" s="591"/>
      <c r="C859" s="462" t="s">
        <v>59</v>
      </c>
      <c r="D859" s="632" t="s">
        <v>336</v>
      </c>
      <c r="E859" s="461">
        <v>2006</v>
      </c>
      <c r="F859" s="352">
        <v>3</v>
      </c>
      <c r="G859" s="58">
        <v>317</v>
      </c>
      <c r="H859" s="82">
        <v>104</v>
      </c>
      <c r="I859" s="83">
        <v>421</v>
      </c>
      <c r="J859" s="58">
        <v>214</v>
      </c>
      <c r="K859" s="82">
        <v>59</v>
      </c>
      <c r="L859" s="83">
        <v>273</v>
      </c>
      <c r="M859" s="63">
        <v>7</v>
      </c>
      <c r="N859" s="63">
        <v>1618</v>
      </c>
      <c r="O859" s="173" t="s">
        <v>5</v>
      </c>
      <c r="P859" s="32"/>
      <c r="Q859" s="11"/>
      <c r="R859" s="11"/>
      <c r="S859" s="11"/>
      <c r="T859" s="11"/>
      <c r="U859" s="11"/>
      <c r="V859" s="11"/>
      <c r="W859" s="11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447"/>
    </row>
    <row r="860" spans="1:34" s="170" customFormat="1" ht="12" hidden="1" customHeight="1" x14ac:dyDescent="0.2">
      <c r="A860" s="593"/>
      <c r="B860" s="593"/>
      <c r="C860" s="462" t="s">
        <v>59</v>
      </c>
      <c r="D860" s="632"/>
      <c r="E860" s="460"/>
      <c r="F860" s="351">
        <v>7</v>
      </c>
      <c r="G860" s="87"/>
      <c r="H860" s="73"/>
      <c r="I860" s="72"/>
      <c r="J860" s="87"/>
      <c r="K860" s="73"/>
      <c r="L860" s="72"/>
      <c r="M860" s="298"/>
      <c r="N860" s="298"/>
      <c r="O860" s="172"/>
      <c r="P860" s="25"/>
      <c r="Q860" s="5"/>
      <c r="R860" s="4"/>
      <c r="S860" s="4"/>
      <c r="T860" s="5"/>
      <c r="U860" s="4"/>
      <c r="V860" s="4"/>
      <c r="W860" s="6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447"/>
    </row>
    <row r="861" spans="1:34" s="147" customFormat="1" ht="12" hidden="1" customHeight="1" x14ac:dyDescent="0.2">
      <c r="A861" s="593">
        <v>1</v>
      </c>
      <c r="B861" s="591"/>
      <c r="C861" s="462"/>
      <c r="D861" s="632" t="s">
        <v>336</v>
      </c>
      <c r="E861" s="461">
        <v>2007</v>
      </c>
      <c r="F861" s="352">
        <v>4</v>
      </c>
      <c r="G861" s="58">
        <v>380</v>
      </c>
      <c r="H861" s="82">
        <v>147</v>
      </c>
      <c r="I861" s="83">
        <v>527</v>
      </c>
      <c r="J861" s="58">
        <v>252</v>
      </c>
      <c r="K861" s="82">
        <v>172</v>
      </c>
      <c r="L861" s="83">
        <v>424</v>
      </c>
      <c r="M861" s="63">
        <v>110</v>
      </c>
      <c r="N861" s="63">
        <v>1932</v>
      </c>
      <c r="O861" s="173"/>
      <c r="P861" s="31"/>
      <c r="Q861" s="12"/>
      <c r="R861" s="11"/>
      <c r="S861" s="11"/>
      <c r="T861" s="12"/>
      <c r="U861" s="11"/>
      <c r="V861" s="11"/>
      <c r="W861" s="13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447"/>
    </row>
    <row r="862" spans="1:34" s="147" customFormat="1" ht="12" hidden="1" customHeight="1" x14ac:dyDescent="0.2">
      <c r="A862" s="593">
        <v>1</v>
      </c>
      <c r="B862" s="591"/>
      <c r="C862" s="462" t="s">
        <v>59</v>
      </c>
      <c r="D862" s="632" t="s">
        <v>336</v>
      </c>
      <c r="E862" s="461">
        <v>2008</v>
      </c>
      <c r="F862" s="352">
        <v>5</v>
      </c>
      <c r="G862" s="58">
        <v>416</v>
      </c>
      <c r="H862" s="82">
        <v>74</v>
      </c>
      <c r="I862" s="83">
        <v>490</v>
      </c>
      <c r="J862" s="58">
        <v>278</v>
      </c>
      <c r="K862" s="82">
        <v>129</v>
      </c>
      <c r="L862" s="83">
        <v>407</v>
      </c>
      <c r="M862" s="63">
        <v>125</v>
      </c>
      <c r="N862" s="63">
        <v>2202</v>
      </c>
      <c r="O862" s="173" t="s">
        <v>5</v>
      </c>
      <c r="P862" s="31"/>
      <c r="Q862" s="12"/>
      <c r="R862" s="11"/>
      <c r="S862" s="11"/>
      <c r="T862" s="12"/>
      <c r="U862" s="11"/>
      <c r="V862" s="11"/>
      <c r="W862" s="13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447"/>
    </row>
    <row r="863" spans="1:34" s="147" customFormat="1" ht="12" hidden="1" customHeight="1" x14ac:dyDescent="0.2">
      <c r="A863" s="593">
        <v>1</v>
      </c>
      <c r="B863" s="591"/>
      <c r="C863" s="609"/>
      <c r="D863" s="473"/>
      <c r="E863" s="461">
        <v>2009</v>
      </c>
      <c r="F863" s="352">
        <v>6</v>
      </c>
      <c r="G863" s="58">
        <v>481</v>
      </c>
      <c r="H863" s="82">
        <v>66</v>
      </c>
      <c r="I863" s="83">
        <v>547</v>
      </c>
      <c r="J863" s="58">
        <v>331</v>
      </c>
      <c r="K863" s="77">
        <v>68</v>
      </c>
      <c r="L863" s="344">
        <f>J863+K863</f>
        <v>399</v>
      </c>
      <c r="M863" s="63">
        <v>36</v>
      </c>
      <c r="N863" s="63">
        <v>2565</v>
      </c>
      <c r="O863" s="173"/>
      <c r="P863" s="31"/>
      <c r="Q863" s="12"/>
      <c r="R863" s="11"/>
      <c r="S863" s="11"/>
      <c r="T863" s="12"/>
      <c r="U863" s="11"/>
      <c r="V863" s="11"/>
      <c r="W863" s="13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447"/>
    </row>
    <row r="864" spans="1:34" s="147" customFormat="1" ht="12" customHeight="1" thickBot="1" x14ac:dyDescent="0.25">
      <c r="A864" s="593">
        <v>1</v>
      </c>
      <c r="B864" s="591"/>
      <c r="C864" s="462" t="s">
        <v>59</v>
      </c>
      <c r="D864" s="632" t="s">
        <v>336</v>
      </c>
      <c r="E864" s="462">
        <v>2010</v>
      </c>
      <c r="F864" s="355">
        <v>7</v>
      </c>
      <c r="G864" s="409">
        <v>480</v>
      </c>
      <c r="H864" s="410">
        <v>94</v>
      </c>
      <c r="I864" s="411">
        <f>SUM(H864,G864)</f>
        <v>574</v>
      </c>
      <c r="J864" s="409">
        <v>373</v>
      </c>
      <c r="K864" s="412">
        <v>80</v>
      </c>
      <c r="L864" s="344">
        <f>J864+K864</f>
        <v>453</v>
      </c>
      <c r="M864" s="65">
        <v>164</v>
      </c>
      <c r="N864" s="408">
        <v>2907</v>
      </c>
      <c r="O864" s="172" t="s">
        <v>5</v>
      </c>
      <c r="P864" s="31"/>
      <c r="Q864" s="12"/>
      <c r="R864" s="11"/>
      <c r="S864" s="11"/>
      <c r="T864" s="12"/>
      <c r="U864" s="11"/>
      <c r="V864" s="11"/>
      <c r="W864" s="13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438"/>
    </row>
    <row r="865" spans="1:34" s="446" customFormat="1" ht="12" customHeight="1" x14ac:dyDescent="0.2">
      <c r="A865" s="593"/>
      <c r="B865" s="591"/>
      <c r="C865" s="462"/>
      <c r="D865" s="638" t="s">
        <v>337</v>
      </c>
      <c r="E865" s="462">
        <v>2011</v>
      </c>
      <c r="F865" s="352"/>
      <c r="G865" s="409">
        <v>517</v>
      </c>
      <c r="H865" s="410">
        <v>70</v>
      </c>
      <c r="I865" s="411">
        <f>SUM(H865,G865)</f>
        <v>587</v>
      </c>
      <c r="J865" s="409">
        <v>387</v>
      </c>
      <c r="K865" s="412">
        <v>61</v>
      </c>
      <c r="L865" s="344">
        <f>J865+K865</f>
        <v>448</v>
      </c>
      <c r="M865" s="65">
        <v>142</v>
      </c>
      <c r="N865" s="65">
        <v>3213</v>
      </c>
      <c r="O865" s="531"/>
      <c r="P865" s="270"/>
      <c r="Q865" s="273"/>
      <c r="R865" s="274"/>
      <c r="S865" s="274"/>
      <c r="T865" s="273"/>
      <c r="U865" s="274"/>
      <c r="V865" s="274"/>
      <c r="W865" s="275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438">
        <f>N864+L865-M865</f>
        <v>3213</v>
      </c>
    </row>
    <row r="866" spans="1:34" s="446" customFormat="1" ht="12" customHeight="1" x14ac:dyDescent="0.2">
      <c r="A866" s="593"/>
      <c r="B866" s="591"/>
      <c r="C866" s="462"/>
      <c r="D866" s="632"/>
      <c r="E866" s="462" t="s">
        <v>381</v>
      </c>
      <c r="F866" s="352"/>
      <c r="G866" s="342">
        <v>518</v>
      </c>
      <c r="H866" s="343">
        <v>88</v>
      </c>
      <c r="I866" s="344">
        <v>606</v>
      </c>
      <c r="J866" s="345">
        <v>378</v>
      </c>
      <c r="K866" s="343">
        <v>66</v>
      </c>
      <c r="L866" s="344">
        <f>J866+K866</f>
        <v>444</v>
      </c>
      <c r="M866" s="346">
        <v>175</v>
      </c>
      <c r="N866" s="346">
        <v>3482</v>
      </c>
      <c r="O866" s="531"/>
      <c r="P866" s="270"/>
      <c r="Q866" s="273"/>
      <c r="R866" s="274"/>
      <c r="S866" s="274"/>
      <c r="T866" s="273"/>
      <c r="U866" s="274"/>
      <c r="V866" s="274"/>
      <c r="W866" s="275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438">
        <f>N865+L866-M866</f>
        <v>3482</v>
      </c>
    </row>
    <row r="867" spans="1:34" s="446" customFormat="1" ht="12" customHeight="1" x14ac:dyDescent="0.2">
      <c r="A867" s="593"/>
      <c r="B867" s="591"/>
      <c r="C867" s="462"/>
      <c r="D867" s="632"/>
      <c r="E867" s="462">
        <v>2013</v>
      </c>
      <c r="F867" s="352"/>
      <c r="G867" s="343">
        <v>510</v>
      </c>
      <c r="H867" s="343">
        <v>89</v>
      </c>
      <c r="I867" s="344">
        <v>599</v>
      </c>
      <c r="J867" s="345">
        <v>399</v>
      </c>
      <c r="K867" s="343">
        <v>60</v>
      </c>
      <c r="L867" s="344">
        <f>J867+K867</f>
        <v>459</v>
      </c>
      <c r="M867" s="346">
        <v>184</v>
      </c>
      <c r="N867" s="346">
        <v>3757</v>
      </c>
      <c r="O867" s="531"/>
      <c r="P867" s="270"/>
      <c r="Q867" s="273"/>
      <c r="R867" s="274"/>
      <c r="S867" s="274"/>
      <c r="T867" s="273"/>
      <c r="U867" s="274"/>
      <c r="V867" s="274"/>
      <c r="W867" s="275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438"/>
    </row>
    <row r="868" spans="1:34" s="446" customFormat="1" ht="12" customHeight="1" x14ac:dyDescent="0.2">
      <c r="A868" s="593"/>
      <c r="B868" s="591"/>
      <c r="C868" s="462"/>
      <c r="D868" s="632"/>
      <c r="E868" s="463">
        <v>2014</v>
      </c>
      <c r="F868" s="352"/>
      <c r="G868" s="343">
        <v>556</v>
      </c>
      <c r="H868" s="343">
        <v>105</v>
      </c>
      <c r="I868" s="344">
        <v>661</v>
      </c>
      <c r="J868" s="345">
        <v>427</v>
      </c>
      <c r="K868" s="343">
        <v>55</v>
      </c>
      <c r="L868" s="344">
        <v>482</v>
      </c>
      <c r="M868" s="346">
        <v>307</v>
      </c>
      <c r="N868" s="346">
        <v>3932</v>
      </c>
      <c r="O868" s="531"/>
      <c r="P868" s="270"/>
      <c r="Q868" s="273"/>
      <c r="R868" s="274"/>
      <c r="S868" s="274"/>
      <c r="T868" s="273"/>
      <c r="U868" s="274"/>
      <c r="V868" s="274"/>
      <c r="W868" s="275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438"/>
    </row>
    <row r="869" spans="1:34" s="147" customFormat="1" ht="6.75" customHeight="1" thickBot="1" x14ac:dyDescent="0.25">
      <c r="A869" s="593"/>
      <c r="B869" s="596"/>
      <c r="C869" s="462"/>
      <c r="D869" s="632"/>
      <c r="E869" s="462"/>
      <c r="F869" s="351">
        <v>-2</v>
      </c>
      <c r="G869" s="58"/>
      <c r="H869" s="82"/>
      <c r="I869" s="83"/>
      <c r="J869" s="58"/>
      <c r="K869" s="82"/>
      <c r="L869" s="83"/>
      <c r="M869" s="63"/>
      <c r="N869" s="63"/>
      <c r="O869" s="173"/>
      <c r="P869" s="31"/>
      <c r="Q869" s="12"/>
      <c r="R869" s="11"/>
      <c r="S869" s="11"/>
      <c r="T869" s="12"/>
      <c r="U869" s="11"/>
      <c r="V869" s="11"/>
      <c r="W869" s="13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447"/>
    </row>
    <row r="870" spans="1:34" s="147" customFormat="1" ht="12" hidden="1" customHeight="1" x14ac:dyDescent="0.2">
      <c r="A870" s="593">
        <v>1</v>
      </c>
      <c r="B870" s="597"/>
      <c r="C870" s="462"/>
      <c r="D870" s="632" t="s">
        <v>123</v>
      </c>
      <c r="E870" s="462">
        <v>2003</v>
      </c>
      <c r="F870" s="351">
        <v>-1</v>
      </c>
      <c r="G870" s="58">
        <v>0</v>
      </c>
      <c r="H870" s="82">
        <v>0</v>
      </c>
      <c r="I870" s="83">
        <v>0</v>
      </c>
      <c r="J870" s="58">
        <v>0</v>
      </c>
      <c r="K870" s="82">
        <v>0</v>
      </c>
      <c r="L870" s="83">
        <v>0</v>
      </c>
      <c r="M870" s="64">
        <v>0</v>
      </c>
      <c r="N870" s="64">
        <v>0</v>
      </c>
      <c r="O870" s="172"/>
      <c r="P870" s="29"/>
      <c r="Q870" s="5"/>
      <c r="R870" s="4"/>
      <c r="S870" s="4"/>
      <c r="T870" s="5"/>
      <c r="U870" s="4"/>
      <c r="V870" s="4"/>
      <c r="W870" s="6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447"/>
    </row>
    <row r="871" spans="1:34" s="147" customFormat="1" ht="12" hidden="1" customHeight="1" x14ac:dyDescent="0.2">
      <c r="A871" s="593">
        <v>1</v>
      </c>
      <c r="B871" s="598"/>
      <c r="C871" s="463" t="s">
        <v>122</v>
      </c>
      <c r="D871" s="632" t="s">
        <v>123</v>
      </c>
      <c r="E871" s="463">
        <v>2004</v>
      </c>
      <c r="F871" s="351">
        <v>0</v>
      </c>
      <c r="G871" s="58">
        <v>4</v>
      </c>
      <c r="H871" s="82">
        <v>2</v>
      </c>
      <c r="I871" s="83">
        <v>6</v>
      </c>
      <c r="J871" s="58">
        <v>4</v>
      </c>
      <c r="K871" s="82">
        <v>2</v>
      </c>
      <c r="L871" s="83">
        <v>6</v>
      </c>
      <c r="M871" s="63">
        <v>0</v>
      </c>
      <c r="N871" s="63">
        <v>6</v>
      </c>
      <c r="O871" s="173" t="s">
        <v>5</v>
      </c>
      <c r="P871" s="31"/>
      <c r="Q871" s="12"/>
      <c r="R871" s="11"/>
      <c r="S871" s="11"/>
      <c r="T871" s="12"/>
      <c r="U871" s="11"/>
      <c r="V871" s="11"/>
      <c r="W871" s="13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447"/>
    </row>
    <row r="872" spans="1:34" s="147" customFormat="1" ht="12" hidden="1" customHeight="1" x14ac:dyDescent="0.2">
      <c r="A872" s="593">
        <v>1</v>
      </c>
      <c r="B872" s="591"/>
      <c r="C872" s="463" t="s">
        <v>122</v>
      </c>
      <c r="D872" s="632" t="s">
        <v>218</v>
      </c>
      <c r="E872" s="461">
        <v>2006</v>
      </c>
      <c r="F872" s="351">
        <v>1</v>
      </c>
      <c r="G872" s="58">
        <v>6</v>
      </c>
      <c r="H872" s="82">
        <v>7</v>
      </c>
      <c r="I872" s="83">
        <v>13</v>
      </c>
      <c r="J872" s="58">
        <v>6</v>
      </c>
      <c r="K872" s="82">
        <v>7</v>
      </c>
      <c r="L872" s="83">
        <v>13</v>
      </c>
      <c r="M872" s="63">
        <v>1</v>
      </c>
      <c r="N872" s="63">
        <v>17</v>
      </c>
      <c r="O872" s="173" t="s">
        <v>5</v>
      </c>
      <c r="P872" s="32"/>
      <c r="Q872" s="11"/>
      <c r="R872" s="11"/>
      <c r="S872" s="11"/>
      <c r="T872" s="11"/>
      <c r="U872" s="11"/>
      <c r="V872" s="11"/>
      <c r="W872" s="11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447"/>
    </row>
    <row r="873" spans="1:34" s="147" customFormat="1" ht="12" hidden="1" customHeight="1" x14ac:dyDescent="0.2">
      <c r="A873" s="593">
        <v>1</v>
      </c>
      <c r="B873" s="591"/>
      <c r="C873" s="463" t="s">
        <v>122</v>
      </c>
      <c r="D873" s="632" t="s">
        <v>218</v>
      </c>
      <c r="E873" s="461">
        <v>2007</v>
      </c>
      <c r="F873" s="351">
        <v>2</v>
      </c>
      <c r="G873" s="58">
        <v>0</v>
      </c>
      <c r="H873" s="82">
        <v>3</v>
      </c>
      <c r="I873" s="78">
        <v>3</v>
      </c>
      <c r="J873" s="58">
        <v>1</v>
      </c>
      <c r="K873" s="82">
        <v>4</v>
      </c>
      <c r="L873" s="78">
        <v>5</v>
      </c>
      <c r="M873" s="63">
        <v>0</v>
      </c>
      <c r="N873" s="63">
        <v>22</v>
      </c>
      <c r="O873" s="173"/>
      <c r="P873" s="32"/>
      <c r="Q873" s="12"/>
      <c r="R873" s="11"/>
      <c r="S873" s="11"/>
      <c r="T873" s="12"/>
      <c r="U873" s="11"/>
      <c r="V873" s="11"/>
      <c r="W873" s="13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447"/>
    </row>
    <row r="874" spans="1:34" s="147" customFormat="1" ht="12" hidden="1" customHeight="1" x14ac:dyDescent="0.2">
      <c r="A874" s="593">
        <v>1</v>
      </c>
      <c r="B874" s="591"/>
      <c r="C874" s="463" t="s">
        <v>122</v>
      </c>
      <c r="D874" s="632" t="s">
        <v>218</v>
      </c>
      <c r="E874" s="461">
        <v>2008</v>
      </c>
      <c r="F874" s="351">
        <v>3</v>
      </c>
      <c r="G874" s="58">
        <v>0</v>
      </c>
      <c r="H874" s="82">
        <v>8</v>
      </c>
      <c r="I874" s="78">
        <v>8</v>
      </c>
      <c r="J874" s="58">
        <v>1</v>
      </c>
      <c r="K874" s="82">
        <v>1</v>
      </c>
      <c r="L874" s="78">
        <v>2</v>
      </c>
      <c r="M874" s="63">
        <v>1</v>
      </c>
      <c r="N874" s="63">
        <v>23</v>
      </c>
      <c r="O874" s="173"/>
      <c r="P874" s="32"/>
      <c r="Q874" s="12"/>
      <c r="R874" s="11"/>
      <c r="S874" s="11"/>
      <c r="T874" s="12"/>
      <c r="U874" s="11"/>
      <c r="V874" s="11"/>
      <c r="W874" s="13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447"/>
    </row>
    <row r="875" spans="1:34" s="147" customFormat="1" ht="12" hidden="1" customHeight="1" x14ac:dyDescent="0.2">
      <c r="A875" s="593">
        <v>1</v>
      </c>
      <c r="B875" s="591"/>
      <c r="C875" s="609"/>
      <c r="D875" s="473"/>
      <c r="E875" s="461">
        <v>2009</v>
      </c>
      <c r="F875" s="351">
        <v>4</v>
      </c>
      <c r="G875" s="58">
        <v>0</v>
      </c>
      <c r="H875" s="82">
        <v>6</v>
      </c>
      <c r="I875" s="78">
        <v>6</v>
      </c>
      <c r="J875" s="58">
        <v>0</v>
      </c>
      <c r="K875" s="77">
        <v>2</v>
      </c>
      <c r="L875" s="344">
        <f>J875+K875</f>
        <v>2</v>
      </c>
      <c r="M875" s="63">
        <v>4</v>
      </c>
      <c r="N875" s="63">
        <v>21</v>
      </c>
      <c r="O875" s="173"/>
      <c r="P875" s="32"/>
      <c r="Q875" s="12"/>
      <c r="R875" s="11"/>
      <c r="S875" s="11"/>
      <c r="T875" s="12"/>
      <c r="U875" s="11"/>
      <c r="V875" s="11"/>
      <c r="W875" s="13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447"/>
    </row>
    <row r="876" spans="1:34" s="147" customFormat="1" ht="12" customHeight="1" x14ac:dyDescent="0.2">
      <c r="A876" s="593">
        <v>1</v>
      </c>
      <c r="B876" s="591"/>
      <c r="C876" s="463" t="s">
        <v>122</v>
      </c>
      <c r="D876" s="632" t="s">
        <v>218</v>
      </c>
      <c r="E876" s="462">
        <v>2010</v>
      </c>
      <c r="F876" s="351">
        <v>5</v>
      </c>
      <c r="G876" s="409">
        <v>8</v>
      </c>
      <c r="H876" s="410">
        <v>0</v>
      </c>
      <c r="I876" s="411">
        <f>SUM(H876,G876)</f>
        <v>8</v>
      </c>
      <c r="J876" s="409">
        <v>10</v>
      </c>
      <c r="K876" s="412">
        <v>0</v>
      </c>
      <c r="L876" s="344">
        <f>J876+K876</f>
        <v>10</v>
      </c>
      <c r="M876" s="65">
        <v>0</v>
      </c>
      <c r="N876" s="408">
        <v>30</v>
      </c>
      <c r="O876" s="172" t="s">
        <v>5</v>
      </c>
      <c r="P876" s="32"/>
      <c r="Q876" s="12"/>
      <c r="R876" s="11"/>
      <c r="S876" s="11"/>
      <c r="T876" s="12"/>
      <c r="U876" s="11"/>
      <c r="V876" s="11"/>
      <c r="W876" s="13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438"/>
    </row>
    <row r="877" spans="1:34" s="446" customFormat="1" ht="12" customHeight="1" x14ac:dyDescent="0.2">
      <c r="A877" s="593"/>
      <c r="B877" s="591"/>
      <c r="C877" s="463"/>
      <c r="D877" s="632"/>
      <c r="E877" s="462">
        <v>2011</v>
      </c>
      <c r="F877" s="351"/>
      <c r="G877" s="409">
        <v>1</v>
      </c>
      <c r="H877" s="410">
        <v>3</v>
      </c>
      <c r="I877" s="411">
        <f>SUM(H877,G877)</f>
        <v>4</v>
      </c>
      <c r="J877" s="409">
        <v>1</v>
      </c>
      <c r="K877" s="412">
        <v>3</v>
      </c>
      <c r="L877" s="344">
        <f>J877+K877</f>
        <v>4</v>
      </c>
      <c r="M877" s="65">
        <v>0</v>
      </c>
      <c r="N877" s="65">
        <v>32</v>
      </c>
      <c r="O877" s="172" t="s">
        <v>5</v>
      </c>
      <c r="P877" s="272"/>
      <c r="Q877" s="273"/>
      <c r="R877" s="274"/>
      <c r="S877" s="274"/>
      <c r="T877" s="273"/>
      <c r="U877" s="274"/>
      <c r="V877" s="274"/>
      <c r="W877" s="275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438">
        <v>32</v>
      </c>
    </row>
    <row r="878" spans="1:34" s="446" customFormat="1" ht="12" customHeight="1" x14ac:dyDescent="0.2">
      <c r="A878" s="593"/>
      <c r="B878" s="591"/>
      <c r="C878" s="463"/>
      <c r="D878" s="632"/>
      <c r="E878" s="462" t="s">
        <v>381</v>
      </c>
      <c r="F878" s="351"/>
      <c r="G878" s="342">
        <v>6</v>
      </c>
      <c r="H878" s="343">
        <v>8</v>
      </c>
      <c r="I878" s="344">
        <v>14</v>
      </c>
      <c r="J878" s="345">
        <v>6</v>
      </c>
      <c r="K878" s="343">
        <v>4</v>
      </c>
      <c r="L878" s="344">
        <f>J878+K878</f>
        <v>10</v>
      </c>
      <c r="M878" s="346">
        <v>0</v>
      </c>
      <c r="N878" s="346">
        <v>42</v>
      </c>
      <c r="O878" s="531"/>
      <c r="P878" s="272"/>
      <c r="Q878" s="273"/>
      <c r="R878" s="274"/>
      <c r="S878" s="274"/>
      <c r="T878" s="273"/>
      <c r="U878" s="274"/>
      <c r="V878" s="274"/>
      <c r="W878" s="275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438">
        <f>N877+L878-M878</f>
        <v>42</v>
      </c>
    </row>
    <row r="879" spans="1:34" s="446" customFormat="1" ht="12" customHeight="1" x14ac:dyDescent="0.2">
      <c r="A879" s="593"/>
      <c r="B879" s="591"/>
      <c r="C879" s="463"/>
      <c r="D879" s="632"/>
      <c r="E879" s="462">
        <v>2013</v>
      </c>
      <c r="F879" s="351"/>
      <c r="G879" s="343">
        <v>6</v>
      </c>
      <c r="H879" s="343">
        <v>6</v>
      </c>
      <c r="I879" s="344">
        <v>12</v>
      </c>
      <c r="J879" s="345">
        <v>6</v>
      </c>
      <c r="K879" s="343">
        <v>7</v>
      </c>
      <c r="L879" s="344">
        <f>J879+K879</f>
        <v>13</v>
      </c>
      <c r="M879" s="346">
        <v>0</v>
      </c>
      <c r="N879" s="346">
        <v>54</v>
      </c>
      <c r="O879" s="531"/>
      <c r="P879" s="272"/>
      <c r="Q879" s="273"/>
      <c r="R879" s="274"/>
      <c r="S879" s="274"/>
      <c r="T879" s="273"/>
      <c r="U879" s="274"/>
      <c r="V879" s="274"/>
      <c r="W879" s="275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438"/>
    </row>
    <row r="880" spans="1:34" s="446" customFormat="1" ht="12" customHeight="1" x14ac:dyDescent="0.2">
      <c r="A880" s="593"/>
      <c r="B880" s="591"/>
      <c r="C880" s="463"/>
      <c r="D880" s="632"/>
      <c r="E880" s="463">
        <v>2014</v>
      </c>
      <c r="F880" s="351"/>
      <c r="G880" s="343">
        <v>3</v>
      </c>
      <c r="H880" s="343">
        <v>4</v>
      </c>
      <c r="I880" s="344">
        <v>7</v>
      </c>
      <c r="J880" s="345">
        <v>2</v>
      </c>
      <c r="K880" s="343">
        <v>4</v>
      </c>
      <c r="L880" s="344">
        <v>6</v>
      </c>
      <c r="M880" s="346">
        <v>0</v>
      </c>
      <c r="N880" s="346">
        <v>59</v>
      </c>
      <c r="O880" s="531"/>
      <c r="P880" s="272"/>
      <c r="Q880" s="273"/>
      <c r="R880" s="274"/>
      <c r="S880" s="274"/>
      <c r="T880" s="273"/>
      <c r="U880" s="274"/>
      <c r="V880" s="274"/>
      <c r="W880" s="275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438"/>
    </row>
    <row r="881" spans="1:34" s="147" customFormat="1" ht="6.75" customHeight="1" thickBot="1" x14ac:dyDescent="0.25">
      <c r="A881" s="593"/>
      <c r="B881" s="596"/>
      <c r="C881" s="463"/>
      <c r="D881" s="632"/>
      <c r="E881" s="463"/>
      <c r="F881" s="351">
        <v>6</v>
      </c>
      <c r="G881" s="58"/>
      <c r="H881" s="82"/>
      <c r="I881" s="78"/>
      <c r="J881" s="58"/>
      <c r="K881" s="82"/>
      <c r="L881" s="78"/>
      <c r="M881" s="63"/>
      <c r="N881" s="63"/>
      <c r="O881" s="173"/>
      <c r="P881" s="32"/>
      <c r="Q881" s="12"/>
      <c r="R881" s="11"/>
      <c r="S881" s="11"/>
      <c r="T881" s="12"/>
      <c r="U881" s="11"/>
      <c r="V881" s="11"/>
      <c r="W881" s="13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447"/>
    </row>
    <row r="882" spans="1:34" s="147" customFormat="1" ht="12" hidden="1" customHeight="1" x14ac:dyDescent="0.2">
      <c r="A882" s="593">
        <v>1</v>
      </c>
      <c r="B882" s="597" t="s">
        <v>121</v>
      </c>
      <c r="C882" s="463"/>
      <c r="D882" s="632" t="s">
        <v>98</v>
      </c>
      <c r="E882" s="462">
        <v>2000</v>
      </c>
      <c r="F882" s="351">
        <v>7</v>
      </c>
      <c r="G882" s="58">
        <v>19</v>
      </c>
      <c r="H882" s="82">
        <v>41</v>
      </c>
      <c r="I882" s="83">
        <v>60</v>
      </c>
      <c r="J882" s="58">
        <v>45</v>
      </c>
      <c r="K882" s="82">
        <v>0</v>
      </c>
      <c r="L882" s="83">
        <v>45</v>
      </c>
      <c r="M882" s="64">
        <v>1</v>
      </c>
      <c r="N882" s="64">
        <v>113</v>
      </c>
      <c r="O882" s="172" t="s">
        <v>5</v>
      </c>
      <c r="P882" s="25"/>
      <c r="Q882" s="5"/>
      <c r="R882" s="4"/>
      <c r="S882" s="4"/>
      <c r="T882" s="5"/>
      <c r="U882" s="4"/>
      <c r="V882" s="4"/>
      <c r="W882" s="6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447"/>
    </row>
    <row r="883" spans="1:34" s="147" customFormat="1" ht="12" hidden="1" customHeight="1" thickBot="1" x14ac:dyDescent="0.25">
      <c r="A883" s="593">
        <v>1</v>
      </c>
      <c r="B883" s="597" t="s">
        <v>121</v>
      </c>
      <c r="C883" s="462" t="s">
        <v>60</v>
      </c>
      <c r="D883" s="632" t="s">
        <v>98</v>
      </c>
      <c r="E883" s="462">
        <v>2001</v>
      </c>
      <c r="F883" s="353">
        <v>8</v>
      </c>
      <c r="G883" s="58">
        <v>38</v>
      </c>
      <c r="H883" s="82">
        <v>89</v>
      </c>
      <c r="I883" s="83">
        <v>127</v>
      </c>
      <c r="J883" s="58">
        <v>19</v>
      </c>
      <c r="K883" s="82">
        <v>4</v>
      </c>
      <c r="L883" s="83">
        <v>23</v>
      </c>
      <c r="M883" s="64">
        <v>7</v>
      </c>
      <c r="N883" s="64">
        <v>129</v>
      </c>
      <c r="O883" s="172"/>
      <c r="P883" s="25"/>
      <c r="Q883" s="5"/>
      <c r="R883" s="4"/>
      <c r="S883" s="4"/>
      <c r="T883" s="5"/>
      <c r="U883" s="4"/>
      <c r="V883" s="4"/>
      <c r="W883" s="6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447"/>
    </row>
    <row r="884" spans="1:34" s="147" customFormat="1" ht="12" hidden="1" customHeight="1" x14ac:dyDescent="0.2">
      <c r="A884" s="593">
        <v>1</v>
      </c>
      <c r="B884" s="597" t="s">
        <v>121</v>
      </c>
      <c r="C884" s="462" t="s">
        <v>60</v>
      </c>
      <c r="D884" s="632" t="s">
        <v>98</v>
      </c>
      <c r="E884" s="462">
        <v>2002</v>
      </c>
      <c r="F884" s="352">
        <v>0</v>
      </c>
      <c r="G884" s="58">
        <v>27</v>
      </c>
      <c r="H884" s="82">
        <v>13</v>
      </c>
      <c r="I884" s="83">
        <v>40</v>
      </c>
      <c r="J884" s="58">
        <v>35</v>
      </c>
      <c r="K884" s="82">
        <v>29</v>
      </c>
      <c r="L884" s="83">
        <v>64</v>
      </c>
      <c r="M884" s="64">
        <v>0</v>
      </c>
      <c r="N884" s="64">
        <v>193</v>
      </c>
      <c r="O884" s="172"/>
      <c r="P884" s="25"/>
      <c r="Q884" s="5"/>
      <c r="R884" s="4"/>
      <c r="S884" s="4"/>
      <c r="T884" s="5"/>
      <c r="U884" s="4"/>
      <c r="V884" s="4"/>
      <c r="W884" s="6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447"/>
    </row>
    <row r="885" spans="1:34" s="147" customFormat="1" ht="12" hidden="1" customHeight="1" x14ac:dyDescent="0.2">
      <c r="A885" s="593">
        <v>1</v>
      </c>
      <c r="B885" s="597" t="s">
        <v>121</v>
      </c>
      <c r="C885" s="462" t="s">
        <v>60</v>
      </c>
      <c r="D885" s="632" t="s">
        <v>98</v>
      </c>
      <c r="E885" s="462">
        <v>2003</v>
      </c>
      <c r="F885" s="352">
        <v>1</v>
      </c>
      <c r="G885" s="58">
        <v>7</v>
      </c>
      <c r="H885" s="82">
        <v>17</v>
      </c>
      <c r="I885" s="83">
        <v>24</v>
      </c>
      <c r="J885" s="58">
        <v>16</v>
      </c>
      <c r="K885" s="82">
        <v>8</v>
      </c>
      <c r="L885" s="83">
        <v>24</v>
      </c>
      <c r="M885" s="64">
        <v>6</v>
      </c>
      <c r="N885" s="64">
        <v>211</v>
      </c>
      <c r="O885" s="172"/>
      <c r="P885" s="25"/>
      <c r="Q885" s="5"/>
      <c r="R885" s="4"/>
      <c r="S885" s="4"/>
      <c r="T885" s="5"/>
      <c r="U885" s="4"/>
      <c r="V885" s="4"/>
      <c r="W885" s="6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447"/>
    </row>
    <row r="886" spans="1:34" s="147" customFormat="1" ht="12" hidden="1" customHeight="1" x14ac:dyDescent="0.2">
      <c r="A886" s="593">
        <v>1</v>
      </c>
      <c r="B886" s="597"/>
      <c r="C886" s="462" t="s">
        <v>60</v>
      </c>
      <c r="D886" s="632" t="s">
        <v>98</v>
      </c>
      <c r="E886" s="462">
        <v>2004</v>
      </c>
      <c r="F886" s="352">
        <v>2</v>
      </c>
      <c r="G886" s="58">
        <v>11</v>
      </c>
      <c r="H886" s="82">
        <v>5</v>
      </c>
      <c r="I886" s="83">
        <v>16</v>
      </c>
      <c r="J886" s="58">
        <v>18</v>
      </c>
      <c r="K886" s="82">
        <v>22</v>
      </c>
      <c r="L886" s="83">
        <v>40</v>
      </c>
      <c r="M886" s="63">
        <v>1</v>
      </c>
      <c r="N886" s="64">
        <v>250</v>
      </c>
      <c r="O886" s="172"/>
      <c r="P886" s="25"/>
      <c r="Q886" s="5"/>
      <c r="R886" s="4"/>
      <c r="S886" s="4"/>
      <c r="T886" s="5"/>
      <c r="U886" s="4"/>
      <c r="V886" s="4"/>
      <c r="W886" s="6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447"/>
    </row>
    <row r="887" spans="1:34" s="147" customFormat="1" ht="12" hidden="1" customHeight="1" x14ac:dyDescent="0.2">
      <c r="A887" s="593">
        <v>1</v>
      </c>
      <c r="B887" s="593"/>
      <c r="C887" s="462" t="s">
        <v>60</v>
      </c>
      <c r="D887" s="632" t="s">
        <v>220</v>
      </c>
      <c r="E887" s="461">
        <v>2006</v>
      </c>
      <c r="F887" s="352">
        <v>3</v>
      </c>
      <c r="G887" s="58">
        <v>6</v>
      </c>
      <c r="H887" s="82">
        <v>5</v>
      </c>
      <c r="I887" s="83">
        <v>11</v>
      </c>
      <c r="J887" s="58">
        <v>0</v>
      </c>
      <c r="K887" s="82">
        <v>0</v>
      </c>
      <c r="L887" s="83">
        <v>0</v>
      </c>
      <c r="M887" s="63">
        <v>7</v>
      </c>
      <c r="N887" s="64">
        <v>271</v>
      </c>
      <c r="O887" s="172"/>
      <c r="P887" s="25"/>
      <c r="Q887" s="5"/>
      <c r="R887" s="4"/>
      <c r="S887" s="4"/>
      <c r="T887" s="5"/>
      <c r="U887" s="4"/>
      <c r="V887" s="4"/>
      <c r="W887" s="6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447"/>
    </row>
    <row r="888" spans="1:34" s="147" customFormat="1" ht="12" hidden="1" customHeight="1" thickBot="1" x14ac:dyDescent="0.25">
      <c r="A888" s="593">
        <v>1</v>
      </c>
      <c r="B888" s="593"/>
      <c r="C888" s="462" t="s">
        <v>60</v>
      </c>
      <c r="D888" s="632" t="s">
        <v>220</v>
      </c>
      <c r="E888" s="461">
        <v>2007</v>
      </c>
      <c r="F888" s="355">
        <v>4</v>
      </c>
      <c r="G888" s="58">
        <v>10</v>
      </c>
      <c r="H888" s="82">
        <v>2</v>
      </c>
      <c r="I888" s="83">
        <v>12</v>
      </c>
      <c r="J888" s="58">
        <v>5</v>
      </c>
      <c r="K888" s="82">
        <v>6</v>
      </c>
      <c r="L888" s="83">
        <v>11</v>
      </c>
      <c r="M888" s="63">
        <v>15</v>
      </c>
      <c r="N888" s="64">
        <v>267</v>
      </c>
      <c r="O888" s="172"/>
      <c r="P888" s="25"/>
      <c r="Q888" s="4"/>
      <c r="R888" s="4"/>
      <c r="S888" s="4"/>
      <c r="T888" s="4"/>
      <c r="U888" s="4"/>
      <c r="V888" s="4"/>
      <c r="W888" s="4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447"/>
    </row>
    <row r="889" spans="1:34" s="147" customFormat="1" ht="1.5" hidden="1" customHeight="1" x14ac:dyDescent="0.2">
      <c r="A889" s="593">
        <v>1</v>
      </c>
      <c r="B889" s="593"/>
      <c r="C889" s="462" t="s">
        <v>60</v>
      </c>
      <c r="D889" s="632" t="s">
        <v>220</v>
      </c>
      <c r="E889" s="461">
        <v>2008</v>
      </c>
      <c r="F889" s="351">
        <v>2</v>
      </c>
      <c r="G889" s="58">
        <v>57</v>
      </c>
      <c r="H889" s="82">
        <v>3</v>
      </c>
      <c r="I889" s="83">
        <v>60</v>
      </c>
      <c r="J889" s="58">
        <v>4</v>
      </c>
      <c r="K889" s="82">
        <v>5</v>
      </c>
      <c r="L889" s="83">
        <v>9</v>
      </c>
      <c r="M889" s="63">
        <v>3</v>
      </c>
      <c r="N889" s="63">
        <v>273</v>
      </c>
      <c r="O889" s="172"/>
      <c r="P889" s="25"/>
      <c r="Q889" s="4"/>
      <c r="R889" s="4"/>
      <c r="S889" s="4"/>
      <c r="T889" s="4"/>
      <c r="U889" s="4"/>
      <c r="V889" s="4"/>
      <c r="W889" s="4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447"/>
    </row>
    <row r="890" spans="1:34" s="147" customFormat="1" ht="12" hidden="1" customHeight="1" x14ac:dyDescent="0.2">
      <c r="A890" s="593">
        <v>1</v>
      </c>
      <c r="B890" s="593"/>
      <c r="C890" s="609"/>
      <c r="D890" s="473"/>
      <c r="E890" s="461">
        <v>2009</v>
      </c>
      <c r="F890" s="351">
        <v>3</v>
      </c>
      <c r="G890" s="58">
        <v>38</v>
      </c>
      <c r="H890" s="82">
        <v>1</v>
      </c>
      <c r="I890" s="83">
        <v>39</v>
      </c>
      <c r="J890" s="58">
        <v>10</v>
      </c>
      <c r="K890" s="77">
        <v>2</v>
      </c>
      <c r="L890" s="344">
        <f>J890+K890</f>
        <v>12</v>
      </c>
      <c r="M890" s="63">
        <v>16</v>
      </c>
      <c r="N890" s="64">
        <v>269</v>
      </c>
      <c r="O890" s="172"/>
      <c r="P890" s="25"/>
      <c r="Q890" s="4"/>
      <c r="R890" s="4"/>
      <c r="S890" s="4"/>
      <c r="T890" s="4"/>
      <c r="U890" s="4"/>
      <c r="V890" s="4"/>
      <c r="W890" s="4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447"/>
    </row>
    <row r="891" spans="1:34" s="147" customFormat="1" ht="12" customHeight="1" x14ac:dyDescent="0.2">
      <c r="A891" s="593">
        <v>1</v>
      </c>
      <c r="B891" s="593"/>
      <c r="C891" s="462" t="s">
        <v>60</v>
      </c>
      <c r="D891" s="632" t="s">
        <v>220</v>
      </c>
      <c r="E891" s="462">
        <v>2010</v>
      </c>
      <c r="F891" s="351">
        <v>4</v>
      </c>
      <c r="G891" s="409">
        <v>7</v>
      </c>
      <c r="H891" s="410">
        <v>0</v>
      </c>
      <c r="I891" s="411">
        <f>SUM(H891,G891)</f>
        <v>7</v>
      </c>
      <c r="J891" s="409">
        <v>22</v>
      </c>
      <c r="K891" s="412">
        <v>0</v>
      </c>
      <c r="L891" s="344">
        <f>J891+K891</f>
        <v>22</v>
      </c>
      <c r="M891" s="65">
        <v>12</v>
      </c>
      <c r="N891" s="65">
        <v>279</v>
      </c>
      <c r="O891" s="172"/>
      <c r="P891" s="25"/>
      <c r="Q891" s="4"/>
      <c r="R891" s="4"/>
      <c r="S891" s="4"/>
      <c r="T891" s="4"/>
      <c r="U891" s="4"/>
      <c r="V891" s="4"/>
      <c r="W891" s="4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438"/>
    </row>
    <row r="892" spans="1:34" s="446" customFormat="1" ht="12" customHeight="1" x14ac:dyDescent="0.2">
      <c r="A892" s="593"/>
      <c r="B892" s="593"/>
      <c r="C892" s="462"/>
      <c r="D892" s="632"/>
      <c r="E892" s="462">
        <v>2011</v>
      </c>
      <c r="F892" s="351"/>
      <c r="G892" s="409">
        <v>6</v>
      </c>
      <c r="H892" s="410">
        <v>0</v>
      </c>
      <c r="I892" s="411">
        <f>SUM(H892,G892)</f>
        <v>6</v>
      </c>
      <c r="J892" s="409">
        <v>25</v>
      </c>
      <c r="K892" s="412">
        <v>4</v>
      </c>
      <c r="L892" s="344">
        <f>J892+K892</f>
        <v>29</v>
      </c>
      <c r="M892" s="65">
        <v>28</v>
      </c>
      <c r="N892" s="65">
        <v>280</v>
      </c>
      <c r="O892" s="531"/>
      <c r="P892" s="266"/>
      <c r="Q892" s="268"/>
      <c r="R892" s="268"/>
      <c r="S892" s="268"/>
      <c r="T892" s="268"/>
      <c r="U892" s="268"/>
      <c r="V892" s="268"/>
      <c r="W892" s="268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438">
        <f>N891+L892-M892</f>
        <v>280</v>
      </c>
    </row>
    <row r="893" spans="1:34" s="446" customFormat="1" ht="12" customHeight="1" x14ac:dyDescent="0.2">
      <c r="A893" s="593"/>
      <c r="B893" s="593"/>
      <c r="C893" s="462"/>
      <c r="D893" s="632"/>
      <c r="E893" s="462" t="s">
        <v>381</v>
      </c>
      <c r="F893" s="351"/>
      <c r="G893" s="342">
        <v>7</v>
      </c>
      <c r="H893" s="343">
        <v>0</v>
      </c>
      <c r="I893" s="344">
        <v>7</v>
      </c>
      <c r="J893" s="345">
        <v>14</v>
      </c>
      <c r="K893" s="343">
        <v>0</v>
      </c>
      <c r="L893" s="344">
        <f>J893+K893</f>
        <v>14</v>
      </c>
      <c r="M893" s="346">
        <v>9</v>
      </c>
      <c r="N893" s="346">
        <v>285</v>
      </c>
      <c r="O893" s="531"/>
      <c r="P893" s="266"/>
      <c r="Q893" s="268"/>
      <c r="R893" s="268"/>
      <c r="S893" s="268"/>
      <c r="T893" s="268"/>
      <c r="U893" s="268"/>
      <c r="V893" s="268"/>
      <c r="W893" s="268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438">
        <f>N892+L893-M893</f>
        <v>285</v>
      </c>
    </row>
    <row r="894" spans="1:34" s="446" customFormat="1" ht="12" customHeight="1" x14ac:dyDescent="0.2">
      <c r="A894" s="593"/>
      <c r="B894" s="593"/>
      <c r="C894" s="462"/>
      <c r="D894" s="632"/>
      <c r="E894" s="462">
        <v>2013</v>
      </c>
      <c r="F894" s="351"/>
      <c r="G894" s="343">
        <v>5</v>
      </c>
      <c r="H894" s="343">
        <v>0</v>
      </c>
      <c r="I894" s="344">
        <v>5</v>
      </c>
      <c r="J894" s="345">
        <v>4</v>
      </c>
      <c r="K894" s="343">
        <v>0</v>
      </c>
      <c r="L894" s="344">
        <f>J894+K894</f>
        <v>4</v>
      </c>
      <c r="M894" s="346">
        <v>22</v>
      </c>
      <c r="N894" s="346">
        <v>267</v>
      </c>
      <c r="O894" s="531"/>
      <c r="P894" s="266"/>
      <c r="Q894" s="268"/>
      <c r="R894" s="268"/>
      <c r="S894" s="268"/>
      <c r="T894" s="268"/>
      <c r="U894" s="268"/>
      <c r="V894" s="268"/>
      <c r="W894" s="268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438"/>
    </row>
    <row r="895" spans="1:34" s="446" customFormat="1" ht="12" customHeight="1" x14ac:dyDescent="0.2">
      <c r="A895" s="593"/>
      <c r="B895" s="593"/>
      <c r="C895" s="462"/>
      <c r="D895" s="632"/>
      <c r="E895" s="463">
        <v>2014</v>
      </c>
      <c r="F895" s="351"/>
      <c r="G895" s="343">
        <v>6</v>
      </c>
      <c r="H895" s="343">
        <v>0</v>
      </c>
      <c r="I895" s="344">
        <v>6</v>
      </c>
      <c r="J895" s="345">
        <v>6</v>
      </c>
      <c r="K895" s="343">
        <v>0</v>
      </c>
      <c r="L895" s="344">
        <v>6</v>
      </c>
      <c r="M895" s="346">
        <v>53</v>
      </c>
      <c r="N895" s="346">
        <v>220</v>
      </c>
      <c r="O895" s="531"/>
      <c r="P895" s="266"/>
      <c r="Q895" s="268"/>
      <c r="R895" s="268"/>
      <c r="S895" s="268"/>
      <c r="T895" s="268"/>
      <c r="U895" s="268"/>
      <c r="V895" s="268"/>
      <c r="W895" s="268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438"/>
    </row>
    <row r="896" spans="1:34" s="170" customFormat="1" ht="6" customHeight="1" x14ac:dyDescent="0.2">
      <c r="A896" s="593"/>
      <c r="B896" s="593"/>
      <c r="C896" s="462"/>
      <c r="D896" s="632"/>
      <c r="E896" s="462"/>
      <c r="F896" s="351">
        <v>5</v>
      </c>
      <c r="G896" s="58"/>
      <c r="H896" s="82"/>
      <c r="I896" s="83"/>
      <c r="J896" s="58"/>
      <c r="K896" s="82"/>
      <c r="L896" s="83"/>
      <c r="M896" s="63"/>
      <c r="N896" s="64"/>
      <c r="O896" s="172"/>
      <c r="P896" s="25"/>
      <c r="Q896" s="4"/>
      <c r="R896" s="4"/>
      <c r="S896" s="4"/>
      <c r="T896" s="4"/>
      <c r="U896" s="4"/>
      <c r="V896" s="4"/>
      <c r="W896" s="4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447"/>
    </row>
    <row r="897" spans="1:34" s="170" customFormat="1" hidden="1" x14ac:dyDescent="0.2">
      <c r="A897" s="593">
        <v>1</v>
      </c>
      <c r="B897" s="591"/>
      <c r="C897" s="462"/>
      <c r="D897" s="632" t="s">
        <v>219</v>
      </c>
      <c r="E897" s="463">
        <v>2006</v>
      </c>
      <c r="F897" s="352">
        <v>6</v>
      </c>
      <c r="G897" s="58">
        <v>10</v>
      </c>
      <c r="H897" s="82">
        <v>56</v>
      </c>
      <c r="I897" s="83">
        <v>66</v>
      </c>
      <c r="J897" s="58">
        <v>63</v>
      </c>
      <c r="K897" s="82">
        <v>48</v>
      </c>
      <c r="L897" s="83">
        <v>111</v>
      </c>
      <c r="M897" s="63">
        <v>0</v>
      </c>
      <c r="N897" s="63">
        <v>111</v>
      </c>
      <c r="O897" s="173"/>
      <c r="P897" s="32"/>
      <c r="Q897" s="12"/>
      <c r="R897" s="11"/>
      <c r="S897" s="11"/>
      <c r="T897" s="12"/>
      <c r="U897" s="11"/>
      <c r="V897" s="11"/>
      <c r="W897" s="13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447"/>
    </row>
    <row r="898" spans="1:34" s="170" customFormat="1" hidden="1" x14ac:dyDescent="0.2">
      <c r="A898" s="593">
        <v>1</v>
      </c>
      <c r="B898" s="593"/>
      <c r="C898" s="463" t="s">
        <v>136</v>
      </c>
      <c r="D898" s="632" t="s">
        <v>219</v>
      </c>
      <c r="E898" s="463">
        <v>2007</v>
      </c>
      <c r="F898" s="352">
        <v>7</v>
      </c>
      <c r="G898" s="58">
        <v>5</v>
      </c>
      <c r="H898" s="82">
        <v>12</v>
      </c>
      <c r="I898" s="83">
        <v>17</v>
      </c>
      <c r="J898" s="58">
        <v>0</v>
      </c>
      <c r="K898" s="82">
        <v>13</v>
      </c>
      <c r="L898" s="83">
        <v>13</v>
      </c>
      <c r="M898" s="63">
        <v>0</v>
      </c>
      <c r="N898" s="64">
        <v>111</v>
      </c>
      <c r="O898" s="172" t="s">
        <v>5</v>
      </c>
      <c r="P898" s="25"/>
      <c r="Q898" s="4"/>
      <c r="R898" s="4"/>
      <c r="S898" s="4"/>
      <c r="T898" s="4"/>
      <c r="U898" s="4"/>
      <c r="V898" s="4"/>
      <c r="W898" s="4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447"/>
    </row>
    <row r="899" spans="1:34" s="170" customFormat="1" hidden="1" x14ac:dyDescent="0.2">
      <c r="A899" s="593">
        <v>1</v>
      </c>
      <c r="B899" s="593"/>
      <c r="C899" s="463" t="s">
        <v>136</v>
      </c>
      <c r="D899" s="632" t="s">
        <v>219</v>
      </c>
      <c r="E899" s="463">
        <v>2008</v>
      </c>
      <c r="F899" s="352">
        <v>8</v>
      </c>
      <c r="G899" s="58">
        <v>0</v>
      </c>
      <c r="H899" s="82">
        <v>12</v>
      </c>
      <c r="I899" s="83">
        <v>12</v>
      </c>
      <c r="J899" s="58">
        <v>0</v>
      </c>
      <c r="K899" s="82">
        <v>24</v>
      </c>
      <c r="L899" s="83">
        <v>24</v>
      </c>
      <c r="M899" s="63">
        <v>2</v>
      </c>
      <c r="N899" s="63">
        <v>135</v>
      </c>
      <c r="O899" s="172" t="s">
        <v>5</v>
      </c>
      <c r="P899" s="25"/>
      <c r="Q899" s="4"/>
      <c r="R899" s="4"/>
      <c r="S899" s="4"/>
      <c r="T899" s="4"/>
      <c r="U899" s="4"/>
      <c r="V899" s="4"/>
      <c r="W899" s="4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447"/>
    </row>
    <row r="900" spans="1:34" s="147" customFormat="1" hidden="1" x14ac:dyDescent="0.2">
      <c r="A900" s="593">
        <v>1</v>
      </c>
      <c r="B900" s="593"/>
      <c r="C900" s="609"/>
      <c r="D900" s="473"/>
      <c r="E900" s="463">
        <v>2009</v>
      </c>
      <c r="F900" s="352">
        <v>9</v>
      </c>
      <c r="G900" s="58">
        <v>12</v>
      </c>
      <c r="H900" s="82">
        <v>21</v>
      </c>
      <c r="I900" s="83">
        <v>33</v>
      </c>
      <c r="J900" s="58">
        <v>1</v>
      </c>
      <c r="K900" s="77">
        <v>11</v>
      </c>
      <c r="L900" s="344">
        <f>J900+K900</f>
        <v>12</v>
      </c>
      <c r="M900" s="63">
        <v>2</v>
      </c>
      <c r="N900" s="64">
        <v>145</v>
      </c>
      <c r="O900" s="172"/>
      <c r="P900" s="25"/>
      <c r="Q900" s="4"/>
      <c r="R900" s="4"/>
      <c r="S900" s="4"/>
      <c r="T900" s="4"/>
      <c r="U900" s="4"/>
      <c r="V900" s="4"/>
      <c r="W900" s="4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447"/>
    </row>
    <row r="901" spans="1:34" s="147" customFormat="1" x14ac:dyDescent="0.2">
      <c r="A901" s="593">
        <v>1</v>
      </c>
      <c r="B901" s="593"/>
      <c r="C901" s="463" t="s">
        <v>136</v>
      </c>
      <c r="D901" s="632" t="s">
        <v>219</v>
      </c>
      <c r="E901" s="463">
        <v>2010</v>
      </c>
      <c r="F901" s="352">
        <v>9</v>
      </c>
      <c r="G901" s="58">
        <v>15</v>
      </c>
      <c r="H901" s="82">
        <v>37</v>
      </c>
      <c r="I901" s="411">
        <f>SUM(H901,G901)</f>
        <v>52</v>
      </c>
      <c r="J901" s="58">
        <v>0</v>
      </c>
      <c r="K901" s="77">
        <v>0</v>
      </c>
      <c r="L901" s="344">
        <f>J901+K901</f>
        <v>0</v>
      </c>
      <c r="M901" s="63">
        <v>6</v>
      </c>
      <c r="N901" s="64">
        <v>139</v>
      </c>
      <c r="O901" s="172"/>
      <c r="P901" s="25"/>
      <c r="Q901" s="4"/>
      <c r="R901" s="4"/>
      <c r="S901" s="4"/>
      <c r="T901" s="4"/>
      <c r="U901" s="4"/>
      <c r="V901" s="4"/>
      <c r="W901" s="4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438"/>
    </row>
    <row r="902" spans="1:34" s="446" customFormat="1" ht="12" customHeight="1" x14ac:dyDescent="0.2">
      <c r="A902" s="593"/>
      <c r="B902" s="593"/>
      <c r="C902" s="463"/>
      <c r="D902" s="613"/>
      <c r="E902" s="462">
        <v>2011</v>
      </c>
      <c r="F902" s="352"/>
      <c r="G902" s="409">
        <v>0</v>
      </c>
      <c r="H902" s="410">
        <v>62</v>
      </c>
      <c r="I902" s="411">
        <f>SUM(H902,G902)</f>
        <v>62</v>
      </c>
      <c r="J902" s="409">
        <v>16</v>
      </c>
      <c r="K902" s="412">
        <v>24</v>
      </c>
      <c r="L902" s="344">
        <f>J902+K902</f>
        <v>40</v>
      </c>
      <c r="M902" s="65">
        <v>2</v>
      </c>
      <c r="N902" s="65">
        <v>177</v>
      </c>
      <c r="O902" s="531"/>
      <c r="P902" s="266"/>
      <c r="Q902" s="268"/>
      <c r="R902" s="268"/>
      <c r="S902" s="268"/>
      <c r="T902" s="268"/>
      <c r="U902" s="268"/>
      <c r="V902" s="268"/>
      <c r="W902" s="268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438">
        <f>N901+L902-M902</f>
        <v>177</v>
      </c>
    </row>
    <row r="903" spans="1:34" s="446" customFormat="1" ht="12" customHeight="1" x14ac:dyDescent="0.2">
      <c r="A903" s="593"/>
      <c r="B903" s="593"/>
      <c r="C903" s="463"/>
      <c r="D903" s="613"/>
      <c r="E903" s="462" t="s">
        <v>381</v>
      </c>
      <c r="F903" s="352"/>
      <c r="G903" s="342">
        <v>3</v>
      </c>
      <c r="H903" s="343">
        <v>78</v>
      </c>
      <c r="I903" s="344">
        <v>81</v>
      </c>
      <c r="J903" s="345">
        <v>7</v>
      </c>
      <c r="K903" s="343">
        <v>20</v>
      </c>
      <c r="L903" s="344">
        <f>J903+K903</f>
        <v>27</v>
      </c>
      <c r="M903" s="346">
        <v>6</v>
      </c>
      <c r="N903" s="346">
        <v>198</v>
      </c>
      <c r="O903" s="531"/>
      <c r="P903" s="266"/>
      <c r="Q903" s="268"/>
      <c r="R903" s="268"/>
      <c r="S903" s="268"/>
      <c r="T903" s="268"/>
      <c r="U903" s="268"/>
      <c r="V903" s="268"/>
      <c r="W903" s="268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438">
        <f>N902+L903-M903</f>
        <v>198</v>
      </c>
    </row>
    <row r="904" spans="1:34" s="446" customFormat="1" ht="12" customHeight="1" x14ac:dyDescent="0.2">
      <c r="A904" s="593"/>
      <c r="B904" s="593"/>
      <c r="C904" s="463"/>
      <c r="D904" s="613"/>
      <c r="E904" s="462">
        <v>2013</v>
      </c>
      <c r="F904" s="352"/>
      <c r="G904" s="343">
        <v>2</v>
      </c>
      <c r="H904" s="343">
        <v>54</v>
      </c>
      <c r="I904" s="344">
        <v>56</v>
      </c>
      <c r="J904" s="345">
        <v>0</v>
      </c>
      <c r="K904" s="343">
        <v>24</v>
      </c>
      <c r="L904" s="344">
        <f>J904+K904</f>
        <v>24</v>
      </c>
      <c r="M904" s="346">
        <v>5</v>
      </c>
      <c r="N904" s="346">
        <v>217</v>
      </c>
      <c r="O904" s="531"/>
      <c r="P904" s="266"/>
      <c r="Q904" s="268"/>
      <c r="R904" s="268"/>
      <c r="S904" s="268"/>
      <c r="T904" s="268"/>
      <c r="U904" s="268"/>
      <c r="V904" s="268"/>
      <c r="W904" s="268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438"/>
    </row>
    <row r="905" spans="1:34" s="446" customFormat="1" ht="12" customHeight="1" x14ac:dyDescent="0.2">
      <c r="A905" s="593"/>
      <c r="B905" s="593"/>
      <c r="C905" s="463"/>
      <c r="D905" s="613"/>
      <c r="E905" s="463">
        <v>2014</v>
      </c>
      <c r="F905" s="352"/>
      <c r="G905" s="343">
        <v>13</v>
      </c>
      <c r="H905" s="343">
        <v>63</v>
      </c>
      <c r="I905" s="344">
        <v>76</v>
      </c>
      <c r="J905" s="345">
        <v>1</v>
      </c>
      <c r="K905" s="343">
        <v>26</v>
      </c>
      <c r="L905" s="344">
        <v>27</v>
      </c>
      <c r="M905" s="346">
        <v>5</v>
      </c>
      <c r="N905" s="346">
        <v>239</v>
      </c>
      <c r="O905" s="531"/>
      <c r="P905" s="266"/>
      <c r="Q905" s="268"/>
      <c r="R905" s="268"/>
      <c r="S905" s="268"/>
      <c r="T905" s="268"/>
      <c r="U905" s="268"/>
      <c r="V905" s="268"/>
      <c r="W905" s="268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438"/>
    </row>
    <row r="906" spans="1:34" s="147" customFormat="1" ht="6.75" customHeight="1" thickBot="1" x14ac:dyDescent="0.25">
      <c r="A906" s="593"/>
      <c r="B906" s="595"/>
      <c r="C906" s="463"/>
      <c r="D906" s="613"/>
      <c r="E906" s="463"/>
      <c r="F906" s="352">
        <v>10</v>
      </c>
      <c r="G906" s="58"/>
      <c r="H906" s="82"/>
      <c r="I906" s="83"/>
      <c r="J906" s="58"/>
      <c r="K906" s="82"/>
      <c r="L906" s="83"/>
      <c r="M906" s="63"/>
      <c r="N906" s="64"/>
      <c r="O906" s="172"/>
      <c r="P906" s="25"/>
      <c r="Q906" s="4"/>
      <c r="R906" s="4"/>
      <c r="S906" s="4"/>
      <c r="T906" s="4"/>
      <c r="U906" s="4"/>
      <c r="V906" s="4"/>
      <c r="W906" s="4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447"/>
    </row>
    <row r="907" spans="1:34" s="147" customFormat="1" ht="12" hidden="1" customHeight="1" x14ac:dyDescent="0.2">
      <c r="A907" s="593">
        <v>1</v>
      </c>
      <c r="B907" s="597"/>
      <c r="C907" s="463"/>
      <c r="D907" s="632" t="s">
        <v>99</v>
      </c>
      <c r="E907" s="462">
        <v>2000</v>
      </c>
      <c r="F907" s="352">
        <v>11</v>
      </c>
      <c r="G907" s="58">
        <v>8</v>
      </c>
      <c r="H907" s="82">
        <v>1</v>
      </c>
      <c r="I907" s="83">
        <v>9</v>
      </c>
      <c r="J907" s="58">
        <v>0</v>
      </c>
      <c r="K907" s="82">
        <v>0</v>
      </c>
      <c r="L907" s="83">
        <v>0</v>
      </c>
      <c r="M907" s="64">
        <v>0</v>
      </c>
      <c r="N907" s="64">
        <v>0</v>
      </c>
      <c r="O907" s="173" t="s">
        <v>5</v>
      </c>
      <c r="P907" s="29"/>
      <c r="Q907" s="5"/>
      <c r="R907" s="4"/>
      <c r="S907" s="4"/>
      <c r="T907" s="5"/>
      <c r="U907" s="4"/>
      <c r="V907" s="4"/>
      <c r="W907" s="6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447"/>
    </row>
    <row r="908" spans="1:34" s="147" customFormat="1" ht="12" hidden="1" customHeight="1" thickBot="1" x14ac:dyDescent="0.25">
      <c r="A908" s="593">
        <v>1</v>
      </c>
      <c r="B908" s="597"/>
      <c r="C908" s="462" t="s">
        <v>55</v>
      </c>
      <c r="D908" s="632" t="s">
        <v>99</v>
      </c>
      <c r="E908" s="462">
        <v>2001</v>
      </c>
      <c r="F908" s="355">
        <v>12</v>
      </c>
      <c r="G908" s="58">
        <v>17</v>
      </c>
      <c r="H908" s="82">
        <v>1</v>
      </c>
      <c r="I908" s="83">
        <v>18</v>
      </c>
      <c r="J908" s="58">
        <v>0</v>
      </c>
      <c r="K908" s="82">
        <v>0</v>
      </c>
      <c r="L908" s="83">
        <v>0</v>
      </c>
      <c r="M908" s="64">
        <v>0</v>
      </c>
      <c r="N908" s="64">
        <v>0</v>
      </c>
      <c r="O908" s="173" t="s">
        <v>5</v>
      </c>
      <c r="P908" s="29"/>
      <c r="Q908" s="5"/>
      <c r="R908" s="4"/>
      <c r="S908" s="4"/>
      <c r="T908" s="5"/>
      <c r="U908" s="4"/>
      <c r="V908" s="4"/>
      <c r="W908" s="6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447"/>
    </row>
    <row r="909" spans="1:34" s="147" customFormat="1" ht="12" hidden="1" customHeight="1" x14ac:dyDescent="0.2">
      <c r="A909" s="593">
        <v>1</v>
      </c>
      <c r="B909" s="597"/>
      <c r="C909" s="462" t="s">
        <v>55</v>
      </c>
      <c r="D909" s="632" t="s">
        <v>99</v>
      </c>
      <c r="E909" s="462">
        <v>2002</v>
      </c>
      <c r="F909" s="351">
        <v>0</v>
      </c>
      <c r="G909" s="409">
        <v>19</v>
      </c>
      <c r="H909" s="410">
        <v>0</v>
      </c>
      <c r="I909" s="83">
        <v>19</v>
      </c>
      <c r="J909" s="58">
        <v>0</v>
      </c>
      <c r="K909" s="82">
        <v>0</v>
      </c>
      <c r="L909" s="83">
        <v>0</v>
      </c>
      <c r="M909" s="64">
        <v>0</v>
      </c>
      <c r="N909" s="64">
        <v>0</v>
      </c>
      <c r="O909" s="173" t="s">
        <v>5</v>
      </c>
      <c r="P909" s="29"/>
      <c r="Q909" s="5"/>
      <c r="R909" s="4"/>
      <c r="S909" s="4"/>
      <c r="T909" s="5"/>
      <c r="U909" s="4"/>
      <c r="V909" s="4"/>
      <c r="W909" s="6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447"/>
    </row>
    <row r="910" spans="1:34" s="147" customFormat="1" ht="12" hidden="1" customHeight="1" x14ac:dyDescent="0.2">
      <c r="A910" s="593">
        <v>1</v>
      </c>
      <c r="B910" s="597"/>
      <c r="C910" s="462" t="s">
        <v>55</v>
      </c>
      <c r="D910" s="632" t="s">
        <v>99</v>
      </c>
      <c r="E910" s="462">
        <v>2003</v>
      </c>
      <c r="F910" s="351">
        <v>1</v>
      </c>
      <c r="G910" s="409">
        <v>82</v>
      </c>
      <c r="H910" s="410">
        <v>1</v>
      </c>
      <c r="I910" s="83">
        <v>83</v>
      </c>
      <c r="J910" s="58">
        <v>10</v>
      </c>
      <c r="K910" s="82">
        <v>0</v>
      </c>
      <c r="L910" s="83">
        <v>10</v>
      </c>
      <c r="M910" s="64">
        <v>0</v>
      </c>
      <c r="N910" s="64">
        <v>10</v>
      </c>
      <c r="O910" s="172"/>
      <c r="P910" s="29"/>
      <c r="Q910" s="5"/>
      <c r="R910" s="4"/>
      <c r="S910" s="4"/>
      <c r="T910" s="5"/>
      <c r="U910" s="4"/>
      <c r="V910" s="4"/>
      <c r="W910" s="6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447"/>
    </row>
    <row r="911" spans="1:34" s="147" customFormat="1" ht="12" hidden="1" customHeight="1" x14ac:dyDescent="0.2">
      <c r="A911" s="593">
        <v>1</v>
      </c>
      <c r="B911" s="597"/>
      <c r="C911" s="462" t="s">
        <v>55</v>
      </c>
      <c r="D911" s="632" t="s">
        <v>99</v>
      </c>
      <c r="E911" s="462">
        <v>2004</v>
      </c>
      <c r="F911" s="351">
        <v>2</v>
      </c>
      <c r="G911" s="58">
        <v>15</v>
      </c>
      <c r="H911" s="82">
        <v>1</v>
      </c>
      <c r="I911" s="83">
        <v>16</v>
      </c>
      <c r="J911" s="58">
        <v>0</v>
      </c>
      <c r="K911" s="82">
        <v>0</v>
      </c>
      <c r="L911" s="83">
        <v>0</v>
      </c>
      <c r="M911" s="63">
        <v>0</v>
      </c>
      <c r="N911" s="63">
        <v>19</v>
      </c>
      <c r="O911" s="172" t="s">
        <v>5</v>
      </c>
      <c r="P911" s="29"/>
      <c r="Q911" s="5"/>
      <c r="R911" s="4"/>
      <c r="S911" s="4"/>
      <c r="T911" s="5"/>
      <c r="U911" s="4"/>
      <c r="V911" s="4"/>
      <c r="W911" s="6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447"/>
    </row>
    <row r="912" spans="1:34" s="147" customFormat="1" ht="12" hidden="1" customHeight="1" x14ac:dyDescent="0.2">
      <c r="A912" s="593">
        <v>1</v>
      </c>
      <c r="B912" s="593"/>
      <c r="C912" s="462" t="s">
        <v>55</v>
      </c>
      <c r="D912" s="632" t="s">
        <v>221</v>
      </c>
      <c r="E912" s="461">
        <v>2006</v>
      </c>
      <c r="F912" s="351">
        <v>3</v>
      </c>
      <c r="G912" s="58">
        <v>5</v>
      </c>
      <c r="H912" s="82">
        <v>2</v>
      </c>
      <c r="I912" s="83">
        <v>7</v>
      </c>
      <c r="J912" s="58">
        <v>4</v>
      </c>
      <c r="K912" s="82">
        <v>0</v>
      </c>
      <c r="L912" s="83">
        <v>4</v>
      </c>
      <c r="M912" s="63">
        <v>0</v>
      </c>
      <c r="N912" s="63">
        <v>22</v>
      </c>
      <c r="O912" s="172" t="s">
        <v>5</v>
      </c>
      <c r="P912" s="25"/>
      <c r="Q912" s="4"/>
      <c r="R912" s="4"/>
      <c r="S912" s="4"/>
      <c r="T912" s="4"/>
      <c r="U912" s="4"/>
      <c r="V912" s="4"/>
      <c r="W912" s="4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447"/>
    </row>
    <row r="913" spans="1:36" s="147" customFormat="1" ht="12" hidden="1" customHeight="1" x14ac:dyDescent="0.2">
      <c r="A913" s="593">
        <v>1</v>
      </c>
      <c r="B913" s="593"/>
      <c r="C913" s="462" t="s">
        <v>55</v>
      </c>
      <c r="D913" s="632" t="s">
        <v>221</v>
      </c>
      <c r="E913" s="461">
        <v>2007</v>
      </c>
      <c r="F913" s="351">
        <v>4</v>
      </c>
      <c r="G913" s="58">
        <v>11</v>
      </c>
      <c r="H913" s="82">
        <v>2</v>
      </c>
      <c r="I913" s="83">
        <v>13</v>
      </c>
      <c r="J913" s="58">
        <v>3</v>
      </c>
      <c r="K913" s="82">
        <v>0</v>
      </c>
      <c r="L913" s="83">
        <v>3</v>
      </c>
      <c r="M913" s="63">
        <v>1</v>
      </c>
      <c r="N913" s="63">
        <v>20</v>
      </c>
      <c r="O913" s="172" t="s">
        <v>5</v>
      </c>
      <c r="P913" s="25"/>
      <c r="Q913" s="5"/>
      <c r="R913" s="4"/>
      <c r="S913" s="4"/>
      <c r="T913" s="5"/>
      <c r="U913" s="4"/>
      <c r="V913" s="4"/>
      <c r="W913" s="6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447"/>
    </row>
    <row r="914" spans="1:36" s="147" customFormat="1" ht="12" hidden="1" customHeight="1" x14ac:dyDescent="0.2">
      <c r="A914" s="593">
        <v>1</v>
      </c>
      <c r="B914" s="593"/>
      <c r="C914" s="462" t="s">
        <v>55</v>
      </c>
      <c r="D914" s="632" t="s">
        <v>221</v>
      </c>
      <c r="E914" s="461">
        <v>2008</v>
      </c>
      <c r="F914" s="351">
        <v>5</v>
      </c>
      <c r="G914" s="58">
        <v>30</v>
      </c>
      <c r="H914" s="82">
        <v>0</v>
      </c>
      <c r="I914" s="83">
        <v>30</v>
      </c>
      <c r="J914" s="58">
        <v>12</v>
      </c>
      <c r="K914" s="82">
        <v>0</v>
      </c>
      <c r="L914" s="83">
        <v>12</v>
      </c>
      <c r="M914" s="63">
        <v>0</v>
      </c>
      <c r="N914" s="63">
        <v>32</v>
      </c>
      <c r="O914" s="172"/>
      <c r="P914" s="25"/>
      <c r="Q914" s="5"/>
      <c r="R914" s="4"/>
      <c r="S914" s="4"/>
      <c r="T914" s="5"/>
      <c r="U914" s="4"/>
      <c r="V914" s="4"/>
      <c r="W914" s="6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447"/>
    </row>
    <row r="915" spans="1:36" s="147" customFormat="1" ht="12" hidden="1" customHeight="1" x14ac:dyDescent="0.2">
      <c r="A915" s="593">
        <v>1</v>
      </c>
      <c r="B915" s="593"/>
      <c r="C915" s="609"/>
      <c r="D915" s="473"/>
      <c r="E915" s="461">
        <v>2009</v>
      </c>
      <c r="F915" s="351">
        <v>6</v>
      </c>
      <c r="G915" s="58">
        <v>10</v>
      </c>
      <c r="H915" s="82">
        <v>0</v>
      </c>
      <c r="I915" s="83">
        <v>10</v>
      </c>
      <c r="J915" s="58">
        <v>14</v>
      </c>
      <c r="K915" s="77">
        <v>3</v>
      </c>
      <c r="L915" s="344">
        <f>J915+K915</f>
        <v>17</v>
      </c>
      <c r="M915" s="63">
        <v>0</v>
      </c>
      <c r="N915" s="63">
        <v>49</v>
      </c>
      <c r="O915" s="172"/>
      <c r="P915" s="25"/>
      <c r="Q915" s="5"/>
      <c r="R915" s="4"/>
      <c r="S915" s="4"/>
      <c r="T915" s="5"/>
      <c r="U915" s="4"/>
      <c r="V915" s="4"/>
      <c r="W915" s="6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447"/>
    </row>
    <row r="916" spans="1:36" s="147" customFormat="1" ht="12" customHeight="1" x14ac:dyDescent="0.2">
      <c r="A916" s="593">
        <v>1</v>
      </c>
      <c r="B916" s="593"/>
      <c r="C916" s="462" t="s">
        <v>55</v>
      </c>
      <c r="D916" s="632" t="s">
        <v>221</v>
      </c>
      <c r="E916" s="462">
        <v>2010</v>
      </c>
      <c r="F916" s="351">
        <v>7</v>
      </c>
      <c r="G916" s="409">
        <v>18</v>
      </c>
      <c r="H916" s="410">
        <v>0</v>
      </c>
      <c r="I916" s="411">
        <f>SUM(H916,G916)</f>
        <v>18</v>
      </c>
      <c r="J916" s="409">
        <v>25</v>
      </c>
      <c r="K916" s="412">
        <v>0</v>
      </c>
      <c r="L916" s="344">
        <f>J916+K916</f>
        <v>25</v>
      </c>
      <c r="M916" s="65">
        <v>0</v>
      </c>
      <c r="N916" s="65">
        <v>74</v>
      </c>
      <c r="O916" s="172"/>
      <c r="P916" s="25"/>
      <c r="Q916" s="5"/>
      <c r="R916" s="4"/>
      <c r="S916" s="4"/>
      <c r="T916" s="5"/>
      <c r="U916" s="4"/>
      <c r="V916" s="4"/>
      <c r="W916" s="6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438"/>
      <c r="AJ916" s="435"/>
    </row>
    <row r="917" spans="1:36" s="446" customFormat="1" ht="12" customHeight="1" x14ac:dyDescent="0.2">
      <c r="A917" s="593"/>
      <c r="B917" s="593"/>
      <c r="C917" s="462"/>
      <c r="D917" s="638" t="s">
        <v>222</v>
      </c>
      <c r="E917" s="462">
        <v>2011</v>
      </c>
      <c r="F917" s="351"/>
      <c r="G917" s="409">
        <v>16</v>
      </c>
      <c r="H917" s="410">
        <v>2</v>
      </c>
      <c r="I917" s="411">
        <f>SUM(H917,G917)</f>
        <v>18</v>
      </c>
      <c r="J917" s="409">
        <v>15</v>
      </c>
      <c r="K917" s="412">
        <v>0</v>
      </c>
      <c r="L917" s="344">
        <f>J917+K917</f>
        <v>15</v>
      </c>
      <c r="M917" s="65">
        <v>3</v>
      </c>
      <c r="N917" s="65">
        <v>86</v>
      </c>
      <c r="O917" s="531"/>
      <c r="P917" s="266"/>
      <c r="Q917" s="267"/>
      <c r="R917" s="268"/>
      <c r="S917" s="268"/>
      <c r="T917" s="267"/>
      <c r="U917" s="268"/>
      <c r="V917" s="268"/>
      <c r="W917" s="271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438">
        <f>N916+L917-M917</f>
        <v>86</v>
      </c>
    </row>
    <row r="918" spans="1:36" s="446" customFormat="1" ht="12" customHeight="1" x14ac:dyDescent="0.2">
      <c r="A918" s="593"/>
      <c r="B918" s="593"/>
      <c r="C918" s="462"/>
      <c r="D918" s="632"/>
      <c r="E918" s="462" t="s">
        <v>381</v>
      </c>
      <c r="F918" s="351"/>
      <c r="G918" s="342">
        <v>24</v>
      </c>
      <c r="H918" s="343">
        <v>10</v>
      </c>
      <c r="I918" s="344">
        <v>34</v>
      </c>
      <c r="J918" s="345">
        <v>20</v>
      </c>
      <c r="K918" s="343">
        <v>0</v>
      </c>
      <c r="L918" s="344">
        <f>J918+K918</f>
        <v>20</v>
      </c>
      <c r="M918" s="346">
        <v>2</v>
      </c>
      <c r="N918" s="346">
        <v>104</v>
      </c>
      <c r="O918" s="531"/>
      <c r="P918" s="266"/>
      <c r="Q918" s="267"/>
      <c r="R918" s="268"/>
      <c r="S918" s="268"/>
      <c r="T918" s="267"/>
      <c r="U918" s="268"/>
      <c r="V918" s="268"/>
      <c r="W918" s="271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438">
        <f>N917+L918-M918</f>
        <v>104</v>
      </c>
    </row>
    <row r="919" spans="1:36" s="446" customFormat="1" ht="12" customHeight="1" x14ac:dyDescent="0.2">
      <c r="A919" s="593"/>
      <c r="B919" s="593"/>
      <c r="C919" s="462"/>
      <c r="D919" s="632"/>
      <c r="E919" s="462">
        <v>2013</v>
      </c>
      <c r="F919" s="351"/>
      <c r="G919" s="343">
        <v>39</v>
      </c>
      <c r="H919" s="343">
        <v>4</v>
      </c>
      <c r="I919" s="344">
        <v>43</v>
      </c>
      <c r="J919" s="345">
        <v>21</v>
      </c>
      <c r="K919" s="343">
        <v>4</v>
      </c>
      <c r="L919" s="344">
        <f>J919+K919</f>
        <v>25</v>
      </c>
      <c r="M919" s="346">
        <v>8</v>
      </c>
      <c r="N919" s="346">
        <v>121</v>
      </c>
      <c r="O919" s="531"/>
      <c r="P919" s="266"/>
      <c r="Q919" s="268"/>
      <c r="R919" s="268"/>
      <c r="S919" s="268"/>
      <c r="T919" s="268"/>
      <c r="U919" s="268"/>
      <c r="V919" s="268"/>
      <c r="W919" s="268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438"/>
    </row>
    <row r="920" spans="1:36" s="446" customFormat="1" ht="12" customHeight="1" x14ac:dyDescent="0.2">
      <c r="A920" s="593"/>
      <c r="B920" s="593"/>
      <c r="C920" s="462"/>
      <c r="D920" s="632"/>
      <c r="E920" s="463">
        <v>2014</v>
      </c>
      <c r="F920" s="351"/>
      <c r="G920" s="343">
        <v>27</v>
      </c>
      <c r="H920" s="343">
        <v>7</v>
      </c>
      <c r="I920" s="344">
        <v>34</v>
      </c>
      <c r="J920" s="345">
        <v>26</v>
      </c>
      <c r="K920" s="343">
        <v>3</v>
      </c>
      <c r="L920" s="344">
        <v>29</v>
      </c>
      <c r="M920" s="346">
        <v>19</v>
      </c>
      <c r="N920" s="346">
        <v>131</v>
      </c>
      <c r="O920" s="277"/>
      <c r="P920" s="266"/>
      <c r="Q920" s="268"/>
      <c r="R920" s="268"/>
      <c r="S920" s="268"/>
      <c r="T920" s="268"/>
      <c r="U920" s="268"/>
      <c r="V920" s="268"/>
      <c r="W920" s="268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438"/>
    </row>
    <row r="921" spans="1:36" ht="6.75" customHeight="1" x14ac:dyDescent="0.2">
      <c r="A921" s="597"/>
      <c r="B921" s="597"/>
    </row>
    <row r="922" spans="1:36" s="147" customFormat="1" ht="12" hidden="1" customHeight="1" x14ac:dyDescent="0.2">
      <c r="A922" s="593">
        <v>1</v>
      </c>
      <c r="B922" s="597"/>
      <c r="C922" s="462"/>
      <c r="D922" s="613" t="s">
        <v>100</v>
      </c>
      <c r="E922" s="463">
        <v>1997</v>
      </c>
      <c r="F922" s="351">
        <v>9</v>
      </c>
      <c r="G922" s="58">
        <v>69</v>
      </c>
      <c r="H922" s="82">
        <v>96</v>
      </c>
      <c r="I922" s="83">
        <v>165</v>
      </c>
      <c r="J922" s="58">
        <v>0</v>
      </c>
      <c r="K922" s="82">
        <v>0</v>
      </c>
      <c r="L922" s="83">
        <v>0</v>
      </c>
      <c r="M922" s="63">
        <v>0</v>
      </c>
      <c r="N922" s="64">
        <v>0</v>
      </c>
      <c r="O922" s="172"/>
      <c r="P922" s="25"/>
      <c r="Q922" s="5"/>
      <c r="R922" s="4"/>
      <c r="S922" s="4"/>
      <c r="T922" s="5"/>
      <c r="U922" s="4"/>
      <c r="V922" s="4"/>
      <c r="W922" s="6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447"/>
    </row>
    <row r="923" spans="1:36" s="147" customFormat="1" ht="12" hidden="1" customHeight="1" x14ac:dyDescent="0.2">
      <c r="A923" s="593">
        <v>1</v>
      </c>
      <c r="B923" s="597"/>
      <c r="C923" s="463" t="s">
        <v>31</v>
      </c>
      <c r="D923" s="613" t="s">
        <v>100</v>
      </c>
      <c r="E923" s="463">
        <v>1998</v>
      </c>
      <c r="F923" s="351">
        <v>10</v>
      </c>
      <c r="G923" s="58">
        <v>19</v>
      </c>
      <c r="H923" s="82">
        <v>41</v>
      </c>
      <c r="I923" s="83">
        <v>60</v>
      </c>
      <c r="J923" s="58">
        <v>0</v>
      </c>
      <c r="K923" s="82">
        <v>0</v>
      </c>
      <c r="L923" s="83">
        <v>0</v>
      </c>
      <c r="M923" s="64">
        <v>0</v>
      </c>
      <c r="N923" s="64">
        <v>0</v>
      </c>
      <c r="O923" s="172"/>
      <c r="P923" s="25"/>
      <c r="Q923" s="5"/>
      <c r="R923" s="4"/>
      <c r="S923" s="4"/>
      <c r="T923" s="5"/>
      <c r="U923" s="4"/>
      <c r="V923" s="4"/>
      <c r="W923" s="6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447"/>
    </row>
    <row r="924" spans="1:36" s="147" customFormat="1" ht="12" hidden="1" customHeight="1" x14ac:dyDescent="0.2">
      <c r="A924" s="593">
        <v>1</v>
      </c>
      <c r="B924" s="597"/>
      <c r="C924" s="463" t="s">
        <v>31</v>
      </c>
      <c r="D924" s="613" t="s">
        <v>100</v>
      </c>
      <c r="E924" s="463">
        <v>1999</v>
      </c>
      <c r="F924" s="351">
        <v>11</v>
      </c>
      <c r="G924" s="58">
        <v>3</v>
      </c>
      <c r="H924" s="82">
        <v>50</v>
      </c>
      <c r="I924" s="83">
        <v>53</v>
      </c>
      <c r="J924" s="58">
        <v>0</v>
      </c>
      <c r="K924" s="82">
        <v>0</v>
      </c>
      <c r="L924" s="83">
        <v>0</v>
      </c>
      <c r="M924" s="64">
        <v>0</v>
      </c>
      <c r="N924" s="64">
        <v>0</v>
      </c>
      <c r="O924" s="172"/>
      <c r="P924" s="25"/>
      <c r="Q924" s="5"/>
      <c r="R924" s="4"/>
      <c r="S924" s="4"/>
      <c r="T924" s="5"/>
      <c r="U924" s="4"/>
      <c r="V924" s="4"/>
      <c r="W924" s="6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447"/>
    </row>
    <row r="925" spans="1:36" s="147" customFormat="1" ht="12" hidden="1" customHeight="1" x14ac:dyDescent="0.2">
      <c r="A925" s="593">
        <v>1</v>
      </c>
      <c r="B925" s="597"/>
      <c r="C925" s="463" t="s">
        <v>31</v>
      </c>
      <c r="D925" s="613" t="s">
        <v>100</v>
      </c>
      <c r="E925" s="463">
        <v>2000</v>
      </c>
      <c r="F925" s="351">
        <v>12</v>
      </c>
      <c r="G925" s="58">
        <v>79</v>
      </c>
      <c r="H925" s="82">
        <v>43</v>
      </c>
      <c r="I925" s="83">
        <v>122</v>
      </c>
      <c r="J925" s="58">
        <v>0</v>
      </c>
      <c r="K925" s="82">
        <v>19</v>
      </c>
      <c r="L925" s="83">
        <v>19</v>
      </c>
      <c r="M925" s="64">
        <v>0</v>
      </c>
      <c r="N925" s="64">
        <v>19</v>
      </c>
      <c r="O925" s="172"/>
      <c r="P925" s="25"/>
      <c r="Q925" s="5"/>
      <c r="R925" s="4"/>
      <c r="S925" s="4"/>
      <c r="T925" s="5"/>
      <c r="U925" s="4"/>
      <c r="V925" s="4"/>
      <c r="W925" s="6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447"/>
    </row>
    <row r="926" spans="1:36" s="147" customFormat="1" ht="12" hidden="1" customHeight="1" thickBot="1" x14ac:dyDescent="0.25">
      <c r="A926" s="593">
        <v>1</v>
      </c>
      <c r="B926" s="597"/>
      <c r="C926" s="463" t="s">
        <v>31</v>
      </c>
      <c r="D926" s="613" t="s">
        <v>100</v>
      </c>
      <c r="E926" s="463">
        <v>2001</v>
      </c>
      <c r="F926" s="353">
        <v>13</v>
      </c>
      <c r="G926" s="58">
        <v>26</v>
      </c>
      <c r="H926" s="82">
        <v>43</v>
      </c>
      <c r="I926" s="83">
        <v>69</v>
      </c>
      <c r="J926" s="58">
        <v>0</v>
      </c>
      <c r="K926" s="82">
        <v>43</v>
      </c>
      <c r="L926" s="83">
        <v>43</v>
      </c>
      <c r="M926" s="64">
        <v>19</v>
      </c>
      <c r="N926" s="64">
        <v>43</v>
      </c>
      <c r="O926" s="172"/>
      <c r="P926" s="25"/>
      <c r="Q926" s="5"/>
      <c r="R926" s="4"/>
      <c r="S926" s="4"/>
      <c r="T926" s="5"/>
      <c r="U926" s="4"/>
      <c r="V926" s="4"/>
      <c r="W926" s="6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447"/>
    </row>
    <row r="927" spans="1:36" s="147" customFormat="1" ht="12" hidden="1" customHeight="1" x14ac:dyDescent="0.2">
      <c r="A927" s="593">
        <v>1</v>
      </c>
      <c r="B927" s="597"/>
      <c r="C927" s="463" t="s">
        <v>31</v>
      </c>
      <c r="D927" s="613" t="s">
        <v>100</v>
      </c>
      <c r="E927" s="463">
        <v>2002</v>
      </c>
      <c r="F927" s="351">
        <v>0</v>
      </c>
      <c r="G927" s="58">
        <v>15</v>
      </c>
      <c r="H927" s="82">
        <v>30</v>
      </c>
      <c r="I927" s="83">
        <v>45</v>
      </c>
      <c r="J927" s="58">
        <v>1</v>
      </c>
      <c r="K927" s="82">
        <v>0</v>
      </c>
      <c r="L927" s="83">
        <v>1</v>
      </c>
      <c r="M927" s="63">
        <v>23</v>
      </c>
      <c r="N927" s="63">
        <v>21</v>
      </c>
      <c r="O927" s="172"/>
      <c r="P927" s="25"/>
      <c r="Q927" s="5"/>
      <c r="R927" s="4"/>
      <c r="S927" s="4"/>
      <c r="T927" s="5"/>
      <c r="U927" s="4"/>
      <c r="V927" s="4"/>
      <c r="W927" s="6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447"/>
    </row>
    <row r="928" spans="1:36" s="147" customFormat="1" ht="12" hidden="1" customHeight="1" x14ac:dyDescent="0.2">
      <c r="A928" s="593">
        <v>1</v>
      </c>
      <c r="B928" s="597"/>
      <c r="C928" s="463" t="s">
        <v>31</v>
      </c>
      <c r="D928" s="613" t="s">
        <v>100</v>
      </c>
      <c r="E928" s="463">
        <v>2003</v>
      </c>
      <c r="F928" s="351">
        <v>1</v>
      </c>
      <c r="G928" s="58">
        <v>4</v>
      </c>
      <c r="H928" s="82">
        <v>39</v>
      </c>
      <c r="I928" s="83">
        <v>34</v>
      </c>
      <c r="J928" s="58">
        <v>8</v>
      </c>
      <c r="K928" s="82">
        <v>19</v>
      </c>
      <c r="L928" s="83">
        <v>27</v>
      </c>
      <c r="M928" s="63">
        <v>12</v>
      </c>
      <c r="N928" s="63">
        <v>36</v>
      </c>
      <c r="O928" s="172"/>
      <c r="P928" s="25"/>
      <c r="Q928" s="5"/>
      <c r="R928" s="4"/>
      <c r="S928" s="4"/>
      <c r="T928" s="5"/>
      <c r="U928" s="4"/>
      <c r="V928" s="4"/>
      <c r="W928" s="6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447"/>
    </row>
    <row r="929" spans="1:36" s="147" customFormat="1" ht="12" hidden="1" customHeight="1" x14ac:dyDescent="0.2">
      <c r="A929" s="593">
        <v>1</v>
      </c>
      <c r="B929" s="597"/>
      <c r="C929" s="463" t="s">
        <v>31</v>
      </c>
      <c r="D929" s="613" t="s">
        <v>100</v>
      </c>
      <c r="E929" s="463">
        <v>2004</v>
      </c>
      <c r="F929" s="351">
        <v>2</v>
      </c>
      <c r="G929" s="58">
        <v>13</v>
      </c>
      <c r="H929" s="82">
        <v>33</v>
      </c>
      <c r="I929" s="83">
        <v>46</v>
      </c>
      <c r="J929" s="58">
        <v>28</v>
      </c>
      <c r="K929" s="82">
        <v>43</v>
      </c>
      <c r="L929" s="83">
        <v>71</v>
      </c>
      <c r="M929" s="63">
        <v>0</v>
      </c>
      <c r="N929" s="63">
        <v>107</v>
      </c>
      <c r="O929" s="172"/>
      <c r="P929" s="25"/>
      <c r="Q929" s="5"/>
      <c r="R929" s="4"/>
      <c r="S929" s="4"/>
      <c r="T929" s="5"/>
      <c r="U929" s="4"/>
      <c r="V929" s="4"/>
      <c r="W929" s="6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447"/>
    </row>
    <row r="930" spans="1:36" s="147" customFormat="1" ht="12" hidden="1" customHeight="1" x14ac:dyDescent="0.2">
      <c r="A930" s="593">
        <v>1</v>
      </c>
      <c r="B930" s="593"/>
      <c r="C930" s="463" t="s">
        <v>31</v>
      </c>
      <c r="D930" s="632" t="s">
        <v>223</v>
      </c>
      <c r="E930" s="461">
        <v>2006</v>
      </c>
      <c r="F930" s="351">
        <v>3</v>
      </c>
      <c r="G930" s="58">
        <v>19</v>
      </c>
      <c r="H930" s="82">
        <v>68</v>
      </c>
      <c r="I930" s="83">
        <v>87</v>
      </c>
      <c r="J930" s="58">
        <v>15</v>
      </c>
      <c r="K930" s="82">
        <v>29</v>
      </c>
      <c r="L930" s="83">
        <v>44</v>
      </c>
      <c r="M930" s="63">
        <v>0</v>
      </c>
      <c r="N930" s="63">
        <v>324</v>
      </c>
      <c r="O930" s="172"/>
      <c r="P930" s="25"/>
      <c r="Q930" s="4"/>
      <c r="R930" s="4"/>
      <c r="S930" s="4"/>
      <c r="T930" s="4"/>
      <c r="U930" s="4"/>
      <c r="V930" s="4"/>
      <c r="W930" s="4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447"/>
    </row>
    <row r="931" spans="1:36" s="147" customFormat="1" ht="12" hidden="1" customHeight="1" x14ac:dyDescent="0.2">
      <c r="A931" s="593">
        <v>1</v>
      </c>
      <c r="B931" s="593"/>
      <c r="C931" s="463" t="s">
        <v>31</v>
      </c>
      <c r="D931" s="632" t="s">
        <v>223</v>
      </c>
      <c r="E931" s="461">
        <v>2007</v>
      </c>
      <c r="F931" s="352">
        <v>4</v>
      </c>
      <c r="G931" s="58">
        <v>19</v>
      </c>
      <c r="H931" s="82">
        <v>93</v>
      </c>
      <c r="I931" s="83">
        <v>112</v>
      </c>
      <c r="J931" s="58">
        <v>21</v>
      </c>
      <c r="K931" s="82">
        <v>31</v>
      </c>
      <c r="L931" s="83">
        <v>52</v>
      </c>
      <c r="M931" s="63">
        <v>0</v>
      </c>
      <c r="N931" s="63">
        <v>376</v>
      </c>
      <c r="O931" s="172"/>
      <c r="P931" s="25"/>
      <c r="Q931" s="5"/>
      <c r="R931" s="4"/>
      <c r="S931" s="4"/>
      <c r="T931" s="5"/>
      <c r="U931" s="4"/>
      <c r="V931" s="4"/>
      <c r="W931" s="6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447"/>
      <c r="AJ931" s="435"/>
    </row>
    <row r="932" spans="1:36" s="147" customFormat="1" ht="12" hidden="1" customHeight="1" x14ac:dyDescent="0.2">
      <c r="A932" s="593">
        <v>1</v>
      </c>
      <c r="B932" s="593"/>
      <c r="C932" s="463" t="s">
        <v>31</v>
      </c>
      <c r="D932" s="632" t="s">
        <v>223</v>
      </c>
      <c r="E932" s="461">
        <v>2008</v>
      </c>
      <c r="F932" s="351">
        <v>5</v>
      </c>
      <c r="G932" s="58">
        <v>43</v>
      </c>
      <c r="H932" s="82">
        <v>139</v>
      </c>
      <c r="I932" s="83">
        <v>182</v>
      </c>
      <c r="J932" s="58">
        <v>17</v>
      </c>
      <c r="K932" s="82">
        <v>56</v>
      </c>
      <c r="L932" s="83">
        <v>73</v>
      </c>
      <c r="M932" s="63">
        <v>1</v>
      </c>
      <c r="N932" s="63">
        <v>449</v>
      </c>
      <c r="O932" s="172" t="s">
        <v>5</v>
      </c>
      <c r="P932" s="25"/>
      <c r="Q932" s="5"/>
      <c r="R932" s="4"/>
      <c r="S932" s="4"/>
      <c r="T932" s="5"/>
      <c r="U932" s="4"/>
      <c r="V932" s="4"/>
      <c r="W932" s="6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447"/>
      <c r="AJ932" s="435"/>
    </row>
    <row r="933" spans="1:36" s="147" customFormat="1" ht="12" hidden="1" customHeight="1" x14ac:dyDescent="0.2">
      <c r="A933" s="593">
        <v>1</v>
      </c>
      <c r="B933" s="593"/>
      <c r="C933" s="609"/>
      <c r="D933" s="473"/>
      <c r="E933" s="461">
        <v>2009</v>
      </c>
      <c r="F933" s="352">
        <v>6</v>
      </c>
      <c r="G933" s="58">
        <v>67</v>
      </c>
      <c r="H933" s="82">
        <v>88</v>
      </c>
      <c r="I933" s="83">
        <v>155</v>
      </c>
      <c r="J933" s="58">
        <v>13</v>
      </c>
      <c r="K933" s="77">
        <v>34</v>
      </c>
      <c r="L933" s="344">
        <f>J933+K933</f>
        <v>47</v>
      </c>
      <c r="M933" s="63">
        <v>6</v>
      </c>
      <c r="N933" s="63">
        <v>490</v>
      </c>
      <c r="O933" s="172"/>
      <c r="P933" s="25"/>
      <c r="Q933" s="5"/>
      <c r="R933" s="4"/>
      <c r="S933" s="4"/>
      <c r="T933" s="5"/>
      <c r="U933" s="4"/>
      <c r="V933" s="4"/>
      <c r="W933" s="6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447"/>
    </row>
    <row r="934" spans="1:36" s="446" customFormat="1" ht="12" customHeight="1" x14ac:dyDescent="0.2">
      <c r="A934" s="593"/>
      <c r="B934" s="593"/>
      <c r="C934" s="463" t="s">
        <v>356</v>
      </c>
      <c r="D934" s="632" t="s">
        <v>355</v>
      </c>
      <c r="E934" s="461">
        <v>2011</v>
      </c>
      <c r="F934" s="351"/>
      <c r="G934" s="58" t="s">
        <v>331</v>
      </c>
      <c r="H934" s="82" t="s">
        <v>331</v>
      </c>
      <c r="I934" s="83" t="s">
        <v>331</v>
      </c>
      <c r="J934" s="58" t="s">
        <v>331</v>
      </c>
      <c r="K934" s="82" t="s">
        <v>331</v>
      </c>
      <c r="L934" s="83" t="s">
        <v>331</v>
      </c>
      <c r="M934" s="63" t="s">
        <v>331</v>
      </c>
      <c r="N934" s="63" t="s">
        <v>331</v>
      </c>
      <c r="O934" s="531"/>
      <c r="P934" s="266"/>
      <c r="Q934" s="268"/>
      <c r="R934" s="268"/>
      <c r="S934" s="268"/>
      <c r="T934" s="268"/>
      <c r="U934" s="268"/>
      <c r="V934" s="268"/>
      <c r="W934" s="268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447">
        <v>0</v>
      </c>
    </row>
    <row r="935" spans="1:36" s="147" customFormat="1" ht="12" customHeight="1" x14ac:dyDescent="0.2">
      <c r="A935" s="593"/>
      <c r="B935" s="593"/>
      <c r="C935" s="609"/>
      <c r="D935" s="640" t="s">
        <v>358</v>
      </c>
      <c r="E935" s="462" t="s">
        <v>381</v>
      </c>
      <c r="F935" s="351"/>
      <c r="G935" s="58" t="s">
        <v>331</v>
      </c>
      <c r="H935" s="82" t="s">
        <v>331</v>
      </c>
      <c r="I935" s="83" t="s">
        <v>331</v>
      </c>
      <c r="J935" s="58" t="s">
        <v>331</v>
      </c>
      <c r="K935" s="77" t="s">
        <v>331</v>
      </c>
      <c r="L935" s="83" t="s">
        <v>331</v>
      </c>
      <c r="M935" s="63" t="s">
        <v>331</v>
      </c>
      <c r="N935" s="63" t="s">
        <v>331</v>
      </c>
      <c r="O935" s="172"/>
      <c r="P935" s="25"/>
      <c r="Q935" s="4"/>
      <c r="R935" s="4"/>
      <c r="S935" s="4"/>
      <c r="T935" s="4"/>
      <c r="U935" s="4"/>
      <c r="V935" s="4"/>
      <c r="W935" s="4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447">
        <v>0</v>
      </c>
    </row>
    <row r="936" spans="1:36" s="147" customFormat="1" ht="12" customHeight="1" x14ac:dyDescent="0.2">
      <c r="A936" s="593"/>
      <c r="B936" s="593"/>
      <c r="C936" s="463"/>
      <c r="D936" s="638" t="s">
        <v>357</v>
      </c>
      <c r="E936" s="463">
        <v>2013</v>
      </c>
      <c r="F936" s="557"/>
      <c r="G936" s="58" t="s">
        <v>331</v>
      </c>
      <c r="H936" s="82" t="s">
        <v>331</v>
      </c>
      <c r="I936" s="83" t="s">
        <v>331</v>
      </c>
      <c r="J936" s="58" t="s">
        <v>331</v>
      </c>
      <c r="K936" s="77" t="s">
        <v>331</v>
      </c>
      <c r="L936" s="83" t="s">
        <v>331</v>
      </c>
      <c r="M936" s="63" t="s">
        <v>331</v>
      </c>
      <c r="N936" s="63" t="s">
        <v>331</v>
      </c>
      <c r="O936" s="172"/>
      <c r="P936" s="25"/>
      <c r="Q936" s="4"/>
      <c r="R936" s="4"/>
      <c r="S936" s="4"/>
      <c r="T936" s="4"/>
      <c r="U936" s="4"/>
      <c r="V936" s="4"/>
      <c r="W936" s="4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447"/>
    </row>
    <row r="937" spans="1:36" s="147" customFormat="1" ht="12" customHeight="1" x14ac:dyDescent="0.2">
      <c r="A937" s="593"/>
      <c r="B937" s="593"/>
      <c r="C937" s="609"/>
      <c r="D937" s="630"/>
      <c r="E937" s="463">
        <v>2014</v>
      </c>
      <c r="F937" s="557"/>
      <c r="G937" s="58" t="s">
        <v>331</v>
      </c>
      <c r="H937" s="82" t="s">
        <v>331</v>
      </c>
      <c r="I937" s="83" t="s">
        <v>331</v>
      </c>
      <c r="J937" s="58" t="s">
        <v>331</v>
      </c>
      <c r="K937" s="77" t="s">
        <v>331</v>
      </c>
      <c r="L937" s="83" t="s">
        <v>331</v>
      </c>
      <c r="M937" s="63" t="s">
        <v>331</v>
      </c>
      <c r="N937" s="63" t="s">
        <v>331</v>
      </c>
      <c r="O937" s="172"/>
      <c r="P937" s="25"/>
      <c r="Q937" s="4"/>
      <c r="R937" s="4"/>
      <c r="S937" s="4"/>
      <c r="T937" s="4"/>
      <c r="U937" s="4"/>
      <c r="V937" s="4"/>
      <c r="W937" s="4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447"/>
    </row>
    <row r="938" spans="1:36" s="147" customFormat="1" ht="6" customHeight="1" x14ac:dyDescent="0.2">
      <c r="A938" s="593"/>
      <c r="B938" s="593"/>
      <c r="C938" s="463"/>
      <c r="D938" s="638"/>
      <c r="E938" s="461"/>
      <c r="F938" s="351"/>
      <c r="G938" s="58"/>
      <c r="H938" s="82"/>
      <c r="I938" s="83"/>
      <c r="J938" s="58"/>
      <c r="K938" s="82"/>
      <c r="L938" s="83"/>
      <c r="M938" s="63"/>
      <c r="N938" s="63"/>
      <c r="O938" s="172"/>
      <c r="P938" s="25"/>
      <c r="Q938" s="4"/>
      <c r="R938" s="4"/>
      <c r="S938" s="4"/>
      <c r="T938" s="4"/>
      <c r="U938" s="4"/>
      <c r="V938" s="4"/>
      <c r="W938" s="4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447"/>
    </row>
    <row r="939" spans="1:36" s="147" customFormat="1" ht="12" customHeight="1" x14ac:dyDescent="0.2">
      <c r="A939" s="593">
        <v>1</v>
      </c>
      <c r="B939" s="593"/>
      <c r="C939" s="463" t="s">
        <v>31</v>
      </c>
      <c r="D939" s="632" t="s">
        <v>223</v>
      </c>
      <c r="E939" s="462">
        <v>2010</v>
      </c>
      <c r="F939" s="351">
        <v>7</v>
      </c>
      <c r="G939" s="409">
        <v>27</v>
      </c>
      <c r="H939" s="410">
        <v>73</v>
      </c>
      <c r="I939" s="411">
        <f>SUM(H939,G939)</f>
        <v>100</v>
      </c>
      <c r="J939" s="409">
        <v>16</v>
      </c>
      <c r="K939" s="412">
        <v>81</v>
      </c>
      <c r="L939" s="344">
        <f>J939+K939</f>
        <v>97</v>
      </c>
      <c r="M939" s="65">
        <v>53</v>
      </c>
      <c r="N939" s="408">
        <v>535</v>
      </c>
      <c r="O939" s="172" t="s">
        <v>5</v>
      </c>
      <c r="P939" s="25"/>
      <c r="Q939" s="5"/>
      <c r="R939" s="4"/>
      <c r="S939" s="4"/>
      <c r="T939" s="5"/>
      <c r="U939" s="4"/>
      <c r="V939" s="4"/>
      <c r="W939" s="6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438"/>
    </row>
    <row r="940" spans="1:36" s="446" customFormat="1" ht="12" customHeight="1" x14ac:dyDescent="0.2">
      <c r="A940" s="593"/>
      <c r="B940" s="593"/>
      <c r="C940" s="463"/>
      <c r="D940" s="613"/>
      <c r="E940" s="462">
        <v>2011</v>
      </c>
      <c r="F940" s="351"/>
      <c r="G940" s="409">
        <v>60</v>
      </c>
      <c r="H940" s="410">
        <v>85</v>
      </c>
      <c r="I940" s="411">
        <f>SUM(H940,G940)</f>
        <v>145</v>
      </c>
      <c r="J940" s="409">
        <v>32</v>
      </c>
      <c r="K940" s="412">
        <v>80</v>
      </c>
      <c r="L940" s="344">
        <f>J940+K940</f>
        <v>112</v>
      </c>
      <c r="M940" s="65">
        <v>0</v>
      </c>
      <c r="N940" s="408">
        <v>641</v>
      </c>
      <c r="O940" s="172" t="s">
        <v>5</v>
      </c>
      <c r="P940" s="266"/>
      <c r="Q940" s="267"/>
      <c r="R940" s="268"/>
      <c r="S940" s="268"/>
      <c r="T940" s="267"/>
      <c r="U940" s="268"/>
      <c r="V940" s="268"/>
      <c r="W940" s="271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438">
        <v>641</v>
      </c>
    </row>
    <row r="941" spans="1:36" s="446" customFormat="1" ht="12" customHeight="1" x14ac:dyDescent="0.2">
      <c r="A941" s="593"/>
      <c r="B941" s="593"/>
      <c r="C941" s="463"/>
      <c r="D941" s="613"/>
      <c r="E941" s="462" t="s">
        <v>381</v>
      </c>
      <c r="F941" s="351"/>
      <c r="G941" s="342">
        <v>53</v>
      </c>
      <c r="H941" s="343">
        <v>65</v>
      </c>
      <c r="I941" s="344">
        <v>118</v>
      </c>
      <c r="J941" s="345">
        <v>76</v>
      </c>
      <c r="K941" s="343">
        <v>120</v>
      </c>
      <c r="L941" s="344">
        <f>J941+K941</f>
        <v>196</v>
      </c>
      <c r="M941" s="346">
        <v>1</v>
      </c>
      <c r="N941" s="346">
        <v>836</v>
      </c>
      <c r="O941" s="531"/>
      <c r="P941" s="266"/>
      <c r="Q941" s="268"/>
      <c r="R941" s="268"/>
      <c r="S941" s="268"/>
      <c r="T941" s="268"/>
      <c r="U941" s="268"/>
      <c r="V941" s="268"/>
      <c r="W941" s="268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438">
        <f>N940+L941-M941</f>
        <v>836</v>
      </c>
    </row>
    <row r="942" spans="1:36" s="446" customFormat="1" ht="12" customHeight="1" x14ac:dyDescent="0.2">
      <c r="A942" s="593"/>
      <c r="B942" s="593"/>
      <c r="C942" s="463"/>
      <c r="D942" s="613"/>
      <c r="E942" s="462">
        <v>2013</v>
      </c>
      <c r="F942" s="351"/>
      <c r="G942" s="343">
        <v>69</v>
      </c>
      <c r="H942" s="343">
        <v>104</v>
      </c>
      <c r="I942" s="344">
        <v>173</v>
      </c>
      <c r="J942" s="345">
        <v>81</v>
      </c>
      <c r="K942" s="343">
        <v>128</v>
      </c>
      <c r="L942" s="344">
        <f>J942+K942</f>
        <v>209</v>
      </c>
      <c r="M942" s="346">
        <v>53</v>
      </c>
      <c r="N942" s="346">
        <v>1001</v>
      </c>
      <c r="O942" s="531"/>
      <c r="P942" s="266"/>
      <c r="Q942" s="268"/>
      <c r="R942" s="268"/>
      <c r="S942" s="268"/>
      <c r="T942" s="268"/>
      <c r="U942" s="268"/>
      <c r="V942" s="268"/>
      <c r="W942" s="268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438"/>
    </row>
    <row r="943" spans="1:36" s="446" customFormat="1" ht="12" customHeight="1" x14ac:dyDescent="0.2">
      <c r="A943" s="593"/>
      <c r="B943" s="593"/>
      <c r="C943" s="463"/>
      <c r="D943" s="613"/>
      <c r="E943" s="463">
        <v>2014</v>
      </c>
      <c r="F943" s="351"/>
      <c r="G943" s="343">
        <v>50</v>
      </c>
      <c r="H943" s="343">
        <v>130</v>
      </c>
      <c r="I943" s="344">
        <v>180</v>
      </c>
      <c r="J943" s="345">
        <v>56</v>
      </c>
      <c r="K943" s="343">
        <v>132</v>
      </c>
      <c r="L943" s="344">
        <v>188</v>
      </c>
      <c r="M943" s="346">
        <v>91</v>
      </c>
      <c r="N943" s="346">
        <v>1098</v>
      </c>
      <c r="O943" s="531"/>
      <c r="P943" s="266"/>
      <c r="Q943" s="268"/>
      <c r="R943" s="268"/>
      <c r="S943" s="268"/>
      <c r="T943" s="268"/>
      <c r="U943" s="268"/>
      <c r="V943" s="268"/>
      <c r="W943" s="268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438"/>
    </row>
    <row r="944" spans="1:36" s="147" customFormat="1" ht="6.75" customHeight="1" thickBot="1" x14ac:dyDescent="0.25">
      <c r="A944" s="593"/>
      <c r="B944" s="595"/>
      <c r="C944" s="463"/>
      <c r="D944" s="613"/>
      <c r="E944" s="463"/>
      <c r="F944" s="352">
        <v>10</v>
      </c>
      <c r="G944" s="58"/>
      <c r="H944" s="82"/>
      <c r="I944" s="83"/>
      <c r="J944" s="58"/>
      <c r="K944" s="82"/>
      <c r="L944" s="83"/>
      <c r="M944" s="63"/>
      <c r="N944" s="63"/>
      <c r="O944" s="172"/>
      <c r="P944" s="25"/>
      <c r="Q944" s="4"/>
      <c r="R944" s="4"/>
      <c r="S944" s="4"/>
      <c r="T944" s="4"/>
      <c r="U944" s="4"/>
      <c r="V944" s="4"/>
      <c r="W944" s="4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447"/>
    </row>
    <row r="945" spans="1:34" s="147" customFormat="1" ht="12" hidden="1" customHeight="1" thickBot="1" x14ac:dyDescent="0.25">
      <c r="A945" s="593">
        <v>1</v>
      </c>
      <c r="B945" s="597"/>
      <c r="C945" s="463"/>
      <c r="D945" s="613" t="s">
        <v>62</v>
      </c>
      <c r="E945" s="462">
        <v>2001</v>
      </c>
      <c r="F945" s="353">
        <v>9</v>
      </c>
      <c r="G945" s="58">
        <v>4</v>
      </c>
      <c r="H945" s="82">
        <v>1</v>
      </c>
      <c r="I945" s="83">
        <v>5</v>
      </c>
      <c r="J945" s="58">
        <v>0</v>
      </c>
      <c r="K945" s="82">
        <v>0</v>
      </c>
      <c r="L945" s="83">
        <v>0</v>
      </c>
      <c r="M945" s="64">
        <v>0</v>
      </c>
      <c r="N945" s="63">
        <v>0</v>
      </c>
      <c r="O945" s="172"/>
      <c r="P945" s="22"/>
      <c r="Q945" s="5"/>
      <c r="R945" s="4"/>
      <c r="S945" s="4"/>
      <c r="T945" s="5"/>
      <c r="U945" s="4"/>
      <c r="V945" s="4"/>
      <c r="W945" s="6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447"/>
    </row>
    <row r="946" spans="1:34" s="147" customFormat="1" ht="12" hidden="1" customHeight="1" x14ac:dyDescent="0.2">
      <c r="A946" s="593">
        <v>1</v>
      </c>
      <c r="B946" s="597"/>
      <c r="C946" s="463" t="s">
        <v>61</v>
      </c>
      <c r="D946" s="613" t="s">
        <v>62</v>
      </c>
      <c r="E946" s="462">
        <v>2002</v>
      </c>
      <c r="F946" s="351">
        <v>-4</v>
      </c>
      <c r="G946" s="58">
        <v>0</v>
      </c>
      <c r="H946" s="82">
        <v>1</v>
      </c>
      <c r="I946" s="83">
        <v>1</v>
      </c>
      <c r="J946" s="58">
        <v>0</v>
      </c>
      <c r="K946" s="82">
        <v>1</v>
      </c>
      <c r="L946" s="83">
        <v>1</v>
      </c>
      <c r="M946" s="64">
        <v>0</v>
      </c>
      <c r="N946" s="63">
        <v>1</v>
      </c>
      <c r="O946" s="172"/>
      <c r="P946" s="22"/>
      <c r="Q946" s="5"/>
      <c r="R946" s="4"/>
      <c r="S946" s="4"/>
      <c r="T946" s="5"/>
      <c r="U946" s="4"/>
      <c r="V946" s="4"/>
      <c r="W946" s="6"/>
      <c r="X946" s="22"/>
      <c r="Y946" s="22">
        <v>2002</v>
      </c>
      <c r="Z946" s="22">
        <v>0</v>
      </c>
      <c r="AA946" s="22">
        <v>1</v>
      </c>
      <c r="AB946" s="22">
        <v>1</v>
      </c>
      <c r="AC946" s="22">
        <v>0</v>
      </c>
      <c r="AD946" s="22">
        <v>1</v>
      </c>
      <c r="AE946" s="22">
        <v>0</v>
      </c>
      <c r="AF946" s="22">
        <v>0</v>
      </c>
      <c r="AG946" s="22">
        <v>1</v>
      </c>
      <c r="AH946" s="447"/>
    </row>
    <row r="947" spans="1:34" s="147" customFormat="1" ht="12" hidden="1" customHeight="1" x14ac:dyDescent="0.2">
      <c r="A947" s="593">
        <v>1</v>
      </c>
      <c r="B947" s="597"/>
      <c r="C947" s="463" t="s">
        <v>61</v>
      </c>
      <c r="D947" s="613" t="s">
        <v>62</v>
      </c>
      <c r="E947" s="462">
        <v>2003</v>
      </c>
      <c r="F947" s="351">
        <v>-3</v>
      </c>
      <c r="G947" s="58">
        <v>1</v>
      </c>
      <c r="H947" s="82">
        <v>1</v>
      </c>
      <c r="I947" s="83">
        <v>2</v>
      </c>
      <c r="J947" s="58">
        <v>0</v>
      </c>
      <c r="K947" s="82">
        <v>0</v>
      </c>
      <c r="L947" s="83">
        <v>0</v>
      </c>
      <c r="M947" s="64">
        <v>0</v>
      </c>
      <c r="N947" s="63">
        <v>2</v>
      </c>
      <c r="O947" s="172"/>
      <c r="P947" s="22"/>
      <c r="Q947" s="5"/>
      <c r="R947" s="4"/>
      <c r="S947" s="4"/>
      <c r="T947" s="5"/>
      <c r="U947" s="4"/>
      <c r="V947" s="4"/>
      <c r="W947" s="6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447"/>
    </row>
    <row r="948" spans="1:34" s="147" customFormat="1" ht="12" hidden="1" customHeight="1" x14ac:dyDescent="0.2">
      <c r="A948" s="593">
        <v>1</v>
      </c>
      <c r="B948" s="598"/>
      <c r="C948" s="463" t="s">
        <v>61</v>
      </c>
      <c r="D948" s="613" t="s">
        <v>62</v>
      </c>
      <c r="E948" s="462">
        <v>2004</v>
      </c>
      <c r="F948" s="351">
        <v>-2</v>
      </c>
      <c r="G948" s="58">
        <v>1</v>
      </c>
      <c r="H948" s="82">
        <v>0</v>
      </c>
      <c r="I948" s="83">
        <v>1</v>
      </c>
      <c r="J948" s="58">
        <v>2</v>
      </c>
      <c r="K948" s="82">
        <v>0</v>
      </c>
      <c r="L948" s="83">
        <v>2</v>
      </c>
      <c r="M948" s="63">
        <v>0</v>
      </c>
      <c r="N948" s="63">
        <v>3</v>
      </c>
      <c r="O948" s="173" t="s">
        <v>5</v>
      </c>
      <c r="P948" s="14"/>
      <c r="Q948" s="12"/>
      <c r="R948" s="11"/>
      <c r="S948" s="11"/>
      <c r="T948" s="12"/>
      <c r="U948" s="11"/>
      <c r="V948" s="11"/>
      <c r="W948" s="13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447"/>
    </row>
    <row r="949" spans="1:34" s="147" customFormat="1" ht="12" hidden="1" customHeight="1" x14ac:dyDescent="0.2">
      <c r="A949" s="593">
        <v>1</v>
      </c>
      <c r="B949" s="591"/>
      <c r="C949" s="463" t="s">
        <v>61</v>
      </c>
      <c r="D949" s="613" t="s">
        <v>62</v>
      </c>
      <c r="E949" s="461">
        <v>2006</v>
      </c>
      <c r="F949" s="351">
        <v>-1</v>
      </c>
      <c r="G949" s="58">
        <v>5</v>
      </c>
      <c r="H949" s="82">
        <v>5</v>
      </c>
      <c r="I949" s="83">
        <v>10</v>
      </c>
      <c r="J949" s="58">
        <v>0</v>
      </c>
      <c r="K949" s="82">
        <v>2</v>
      </c>
      <c r="L949" s="83">
        <v>2</v>
      </c>
      <c r="M949" s="63">
        <v>0</v>
      </c>
      <c r="N949" s="63">
        <v>5</v>
      </c>
      <c r="O949" s="173"/>
      <c r="P949" s="14"/>
      <c r="Q949" s="12"/>
      <c r="R949" s="11"/>
      <c r="S949" s="11"/>
      <c r="T949" s="12"/>
      <c r="U949" s="11"/>
      <c r="V949" s="11"/>
      <c r="W949" s="13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447"/>
    </row>
    <row r="950" spans="1:34" s="147" customFormat="1" ht="12" hidden="1" customHeight="1" x14ac:dyDescent="0.2">
      <c r="A950" s="593">
        <v>1</v>
      </c>
      <c r="B950" s="591"/>
      <c r="C950" s="463" t="s">
        <v>61</v>
      </c>
      <c r="D950" s="613" t="s">
        <v>62</v>
      </c>
      <c r="E950" s="461">
        <v>2007</v>
      </c>
      <c r="F950" s="351">
        <v>0</v>
      </c>
      <c r="G950" s="58">
        <v>1</v>
      </c>
      <c r="H950" s="82">
        <v>1</v>
      </c>
      <c r="I950" s="83">
        <v>2</v>
      </c>
      <c r="J950" s="58">
        <v>0</v>
      </c>
      <c r="K950" s="82">
        <v>0</v>
      </c>
      <c r="L950" s="83">
        <v>0</v>
      </c>
      <c r="M950" s="63">
        <v>0</v>
      </c>
      <c r="N950" s="63">
        <v>5</v>
      </c>
      <c r="O950" s="173"/>
      <c r="P950" s="14"/>
      <c r="Q950" s="11"/>
      <c r="R950" s="11"/>
      <c r="S950" s="11"/>
      <c r="T950" s="11"/>
      <c r="U950" s="11"/>
      <c r="V950" s="11"/>
      <c r="W950" s="11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447"/>
    </row>
    <row r="951" spans="1:34" s="147" customFormat="1" ht="12" hidden="1" customHeight="1" x14ac:dyDescent="0.2">
      <c r="A951" s="593">
        <v>1</v>
      </c>
      <c r="B951" s="591"/>
      <c r="C951" s="463" t="s">
        <v>61</v>
      </c>
      <c r="D951" s="613" t="s">
        <v>62</v>
      </c>
      <c r="E951" s="461">
        <v>2008</v>
      </c>
      <c r="F951" s="351">
        <v>1</v>
      </c>
      <c r="G951" s="58">
        <v>0</v>
      </c>
      <c r="H951" s="82">
        <v>1</v>
      </c>
      <c r="I951" s="83">
        <v>1</v>
      </c>
      <c r="J951" s="58">
        <v>1</v>
      </c>
      <c r="K951" s="82">
        <v>0</v>
      </c>
      <c r="L951" s="83">
        <v>1</v>
      </c>
      <c r="M951" s="63">
        <v>0</v>
      </c>
      <c r="N951" s="63">
        <v>6</v>
      </c>
      <c r="O951" s="173"/>
      <c r="P951" s="14"/>
      <c r="Q951" s="11"/>
      <c r="R951" s="11"/>
      <c r="S951" s="11"/>
      <c r="T951" s="11"/>
      <c r="U951" s="11"/>
      <c r="V951" s="11"/>
      <c r="W951" s="11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447"/>
    </row>
    <row r="952" spans="1:34" s="147" customFormat="1" ht="12" hidden="1" customHeight="1" x14ac:dyDescent="0.2">
      <c r="A952" s="593">
        <v>1</v>
      </c>
      <c r="B952" s="591"/>
      <c r="C952" s="609"/>
      <c r="D952" s="473"/>
      <c r="E952" s="461">
        <v>2009</v>
      </c>
      <c r="F952" s="351">
        <v>2</v>
      </c>
      <c r="G952" s="58">
        <v>0</v>
      </c>
      <c r="H952" s="82">
        <v>2</v>
      </c>
      <c r="I952" s="83">
        <v>2</v>
      </c>
      <c r="J952" s="58">
        <v>0</v>
      </c>
      <c r="K952" s="77">
        <v>0</v>
      </c>
      <c r="L952" s="344">
        <f>J952+K952</f>
        <v>0</v>
      </c>
      <c r="M952" s="63">
        <v>2</v>
      </c>
      <c r="N952" s="63">
        <v>5</v>
      </c>
      <c r="O952" s="172" t="s">
        <v>5</v>
      </c>
      <c r="P952" s="14"/>
      <c r="Q952" s="11"/>
      <c r="R952" s="11"/>
      <c r="S952" s="11"/>
      <c r="T952" s="11"/>
      <c r="U952" s="11"/>
      <c r="V952" s="11"/>
      <c r="W952" s="11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447"/>
    </row>
    <row r="953" spans="1:34" s="147" customFormat="1" ht="12" customHeight="1" x14ac:dyDescent="0.2">
      <c r="A953" s="593">
        <v>1</v>
      </c>
      <c r="B953" s="591"/>
      <c r="C953" s="463" t="s">
        <v>61</v>
      </c>
      <c r="D953" s="613" t="s">
        <v>62</v>
      </c>
      <c r="E953" s="462">
        <v>2010</v>
      </c>
      <c r="F953" s="351">
        <v>3</v>
      </c>
      <c r="G953" s="409">
        <v>0</v>
      </c>
      <c r="H953" s="410">
        <v>0</v>
      </c>
      <c r="I953" s="411">
        <f>SUM(H953,G953)</f>
        <v>0</v>
      </c>
      <c r="J953" s="409">
        <v>0</v>
      </c>
      <c r="K953" s="412">
        <v>0</v>
      </c>
      <c r="L953" s="344">
        <f>J953+K953</f>
        <v>0</v>
      </c>
      <c r="M953" s="408">
        <v>0</v>
      </c>
      <c r="N953" s="408">
        <v>4</v>
      </c>
      <c r="O953" s="172" t="s">
        <v>5</v>
      </c>
      <c r="P953" s="14"/>
      <c r="Q953" s="11"/>
      <c r="R953" s="11"/>
      <c r="S953" s="11"/>
      <c r="T953" s="11"/>
      <c r="U953" s="11"/>
      <c r="V953" s="11"/>
      <c r="W953" s="11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438"/>
    </row>
    <row r="954" spans="1:34" s="446" customFormat="1" ht="12" customHeight="1" x14ac:dyDescent="0.2">
      <c r="A954" s="593"/>
      <c r="B954" s="591"/>
      <c r="C954" s="463"/>
      <c r="D954" s="613"/>
      <c r="E954" s="462">
        <v>2011</v>
      </c>
      <c r="F954" s="351"/>
      <c r="G954" s="409">
        <v>0</v>
      </c>
      <c r="H954" s="410">
        <v>2</v>
      </c>
      <c r="I954" s="411">
        <f>SUM(H954,G954)</f>
        <v>2</v>
      </c>
      <c r="J954" s="409">
        <v>0</v>
      </c>
      <c r="K954" s="412">
        <v>1</v>
      </c>
      <c r="L954" s="344">
        <f>J954+K954</f>
        <v>1</v>
      </c>
      <c r="M954" s="408">
        <v>0</v>
      </c>
      <c r="N954" s="408">
        <v>5</v>
      </c>
      <c r="O954" s="531"/>
      <c r="P954" s="60"/>
      <c r="Q954" s="274"/>
      <c r="R954" s="274"/>
      <c r="S954" s="274"/>
      <c r="T954" s="274"/>
      <c r="U954" s="274"/>
      <c r="V954" s="274"/>
      <c r="W954" s="274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438">
        <f>N953+L954-M954</f>
        <v>5</v>
      </c>
    </row>
    <row r="955" spans="1:34" s="446" customFormat="1" ht="12" customHeight="1" x14ac:dyDescent="0.2">
      <c r="A955" s="593"/>
      <c r="B955" s="591"/>
      <c r="C955" s="463"/>
      <c r="D955" s="613"/>
      <c r="E955" s="462" t="s">
        <v>381</v>
      </c>
      <c r="F955" s="351"/>
      <c r="G955" s="342">
        <v>0</v>
      </c>
      <c r="H955" s="343">
        <v>5</v>
      </c>
      <c r="I955" s="344">
        <v>5</v>
      </c>
      <c r="J955" s="345">
        <v>0</v>
      </c>
      <c r="K955" s="343">
        <v>3</v>
      </c>
      <c r="L955" s="344">
        <f>J955+K955</f>
        <v>3</v>
      </c>
      <c r="M955" s="346">
        <v>0</v>
      </c>
      <c r="N955" s="346">
        <v>8</v>
      </c>
      <c r="O955" s="531"/>
      <c r="P955" s="60"/>
      <c r="Q955" s="274"/>
      <c r="R955" s="274"/>
      <c r="S955" s="274"/>
      <c r="T955" s="274"/>
      <c r="U955" s="274"/>
      <c r="V955" s="274"/>
      <c r="W955" s="274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438">
        <f>N954+L955-M955</f>
        <v>8</v>
      </c>
    </row>
    <row r="956" spans="1:34" s="446" customFormat="1" ht="12" customHeight="1" x14ac:dyDescent="0.2">
      <c r="A956" s="593"/>
      <c r="B956" s="591"/>
      <c r="C956" s="463"/>
      <c r="D956" s="613"/>
      <c r="E956" s="462">
        <v>2013</v>
      </c>
      <c r="F956" s="351"/>
      <c r="G956" s="343">
        <v>6</v>
      </c>
      <c r="H956" s="343">
        <v>9</v>
      </c>
      <c r="I956" s="344">
        <v>15</v>
      </c>
      <c r="J956" s="345">
        <v>0</v>
      </c>
      <c r="K956" s="343">
        <v>0</v>
      </c>
      <c r="L956" s="344">
        <f>J956+K956</f>
        <v>0</v>
      </c>
      <c r="M956" s="346">
        <v>0</v>
      </c>
      <c r="N956" s="346">
        <v>6</v>
      </c>
      <c r="O956" s="531"/>
      <c r="P956" s="60"/>
      <c r="Q956" s="274"/>
      <c r="R956" s="274"/>
      <c r="S956" s="274"/>
      <c r="T956" s="274"/>
      <c r="U956" s="274"/>
      <c r="V956" s="274"/>
      <c r="W956" s="274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438"/>
    </row>
    <row r="957" spans="1:34" s="446" customFormat="1" ht="12" customHeight="1" x14ac:dyDescent="0.2">
      <c r="A957" s="593"/>
      <c r="B957" s="591"/>
      <c r="C957" s="463"/>
      <c r="D957" s="613"/>
      <c r="E957" s="463">
        <v>2014</v>
      </c>
      <c r="F957" s="351"/>
      <c r="G957" s="343">
        <v>3</v>
      </c>
      <c r="H957" s="343">
        <v>4</v>
      </c>
      <c r="I957" s="344">
        <v>7</v>
      </c>
      <c r="J957" s="345">
        <v>0</v>
      </c>
      <c r="K957" s="343">
        <v>4</v>
      </c>
      <c r="L957" s="344">
        <v>4</v>
      </c>
      <c r="M957" s="346">
        <v>0</v>
      </c>
      <c r="N957" s="346">
        <v>10</v>
      </c>
      <c r="O957" s="531"/>
      <c r="P957" s="60"/>
      <c r="Q957" s="274"/>
      <c r="R957" s="274"/>
      <c r="S957" s="274"/>
      <c r="T957" s="274"/>
      <c r="U957" s="274"/>
      <c r="V957" s="274"/>
      <c r="W957" s="274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438"/>
    </row>
    <row r="958" spans="1:34" s="170" customFormat="1" ht="6.75" customHeight="1" x14ac:dyDescent="0.2">
      <c r="A958" s="593"/>
      <c r="B958" s="591"/>
      <c r="C958" s="463"/>
      <c r="D958" s="613"/>
      <c r="E958" s="462"/>
      <c r="F958" s="351">
        <v>4</v>
      </c>
      <c r="G958" s="58"/>
      <c r="H958" s="82"/>
      <c r="I958" s="83"/>
      <c r="J958" s="58"/>
      <c r="K958" s="82"/>
      <c r="L958" s="83"/>
      <c r="M958" s="63"/>
      <c r="N958" s="63"/>
      <c r="O958" s="173"/>
      <c r="P958" s="14"/>
      <c r="Q958" s="11"/>
      <c r="R958" s="11"/>
      <c r="S958" s="11"/>
      <c r="T958" s="11"/>
      <c r="U958" s="11"/>
      <c r="V958" s="11"/>
      <c r="W958" s="11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447"/>
    </row>
    <row r="959" spans="1:34" s="170" customFormat="1" ht="12" hidden="1" customHeight="1" x14ac:dyDescent="0.2">
      <c r="A959" s="593">
        <v>1</v>
      </c>
      <c r="B959" s="591"/>
      <c r="C959" s="463"/>
      <c r="D959" s="613" t="s">
        <v>101</v>
      </c>
      <c r="E959" s="462">
        <v>1964</v>
      </c>
      <c r="F959" s="351">
        <v>5</v>
      </c>
      <c r="G959" s="58"/>
      <c r="H959" s="82"/>
      <c r="I959" s="83"/>
      <c r="J959" s="58"/>
      <c r="K959" s="82"/>
      <c r="L959" s="83"/>
      <c r="M959" s="63"/>
      <c r="N959" s="63">
        <v>685</v>
      </c>
      <c r="O959" s="173" t="s">
        <v>5</v>
      </c>
      <c r="P959" s="14"/>
      <c r="Q959" s="12"/>
      <c r="R959" s="11"/>
      <c r="S959" s="11"/>
      <c r="T959" s="12"/>
      <c r="U959" s="11"/>
      <c r="V959" s="11"/>
      <c r="W959" s="13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447"/>
    </row>
    <row r="960" spans="1:34" s="170" customFormat="1" ht="12" hidden="1" customHeight="1" x14ac:dyDescent="0.2">
      <c r="A960" s="593">
        <v>1</v>
      </c>
      <c r="B960" s="591"/>
      <c r="C960" s="463" t="s">
        <v>32</v>
      </c>
      <c r="D960" s="613" t="s">
        <v>101</v>
      </c>
      <c r="E960" s="462">
        <v>1965</v>
      </c>
      <c r="F960" s="351">
        <v>6</v>
      </c>
      <c r="G960" s="58"/>
      <c r="H960" s="82"/>
      <c r="I960" s="83"/>
      <c r="J960" s="58"/>
      <c r="K960" s="82"/>
      <c r="L960" s="83"/>
      <c r="M960" s="63"/>
      <c r="N960" s="63">
        <v>781</v>
      </c>
      <c r="O960" s="173" t="s">
        <v>5</v>
      </c>
      <c r="P960" s="14"/>
      <c r="Q960" s="12"/>
      <c r="R960" s="11"/>
      <c r="S960" s="11"/>
      <c r="T960" s="12"/>
      <c r="U960" s="11"/>
      <c r="V960" s="11"/>
      <c r="W960" s="13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447"/>
    </row>
    <row r="961" spans="1:34" s="170" customFormat="1" ht="12" hidden="1" customHeight="1" x14ac:dyDescent="0.2">
      <c r="A961" s="593">
        <v>1</v>
      </c>
      <c r="B961" s="591"/>
      <c r="C961" s="463" t="s">
        <v>32</v>
      </c>
      <c r="D961" s="613" t="s">
        <v>101</v>
      </c>
      <c r="E961" s="462">
        <v>1966</v>
      </c>
      <c r="F961" s="351">
        <v>7</v>
      </c>
      <c r="G961" s="58"/>
      <c r="H961" s="82"/>
      <c r="I961" s="83"/>
      <c r="J961" s="58"/>
      <c r="K961" s="82"/>
      <c r="L961" s="83"/>
      <c r="M961" s="63"/>
      <c r="N961" s="63">
        <v>868</v>
      </c>
      <c r="O961" s="173" t="s">
        <v>5</v>
      </c>
      <c r="P961" s="14"/>
      <c r="Q961" s="12"/>
      <c r="R961" s="11"/>
      <c r="S961" s="11"/>
      <c r="T961" s="12"/>
      <c r="U961" s="11"/>
      <c r="V961" s="11"/>
      <c r="W961" s="13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447"/>
    </row>
    <row r="962" spans="1:34" s="170" customFormat="1" ht="12" hidden="1" customHeight="1" x14ac:dyDescent="0.2">
      <c r="A962" s="593">
        <v>1</v>
      </c>
      <c r="B962" s="591"/>
      <c r="C962" s="463" t="s">
        <v>32</v>
      </c>
      <c r="D962" s="613" t="s">
        <v>101</v>
      </c>
      <c r="E962" s="462">
        <v>1967</v>
      </c>
      <c r="F962" s="351">
        <v>8</v>
      </c>
      <c r="G962" s="58"/>
      <c r="H962" s="82"/>
      <c r="I962" s="83"/>
      <c r="J962" s="58"/>
      <c r="K962" s="82"/>
      <c r="L962" s="83"/>
      <c r="M962" s="63"/>
      <c r="N962" s="63">
        <v>797</v>
      </c>
      <c r="O962" s="173" t="s">
        <v>5</v>
      </c>
      <c r="P962" s="14"/>
      <c r="Q962" s="12"/>
      <c r="R962" s="11"/>
      <c r="S962" s="11"/>
      <c r="T962" s="12"/>
      <c r="U962" s="11"/>
      <c r="V962" s="11"/>
      <c r="W962" s="13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447"/>
    </row>
    <row r="963" spans="1:34" s="170" customFormat="1" ht="12" hidden="1" customHeight="1" x14ac:dyDescent="0.2">
      <c r="A963" s="593">
        <v>1</v>
      </c>
      <c r="B963" s="591"/>
      <c r="C963" s="463" t="s">
        <v>32</v>
      </c>
      <c r="D963" s="613" t="s">
        <v>101</v>
      </c>
      <c r="E963" s="462">
        <v>1968</v>
      </c>
      <c r="F963" s="351">
        <v>9</v>
      </c>
      <c r="G963" s="58"/>
      <c r="H963" s="82"/>
      <c r="I963" s="83"/>
      <c r="J963" s="58"/>
      <c r="K963" s="82"/>
      <c r="L963" s="83"/>
      <c r="M963" s="63"/>
      <c r="N963" s="63">
        <v>730</v>
      </c>
      <c r="O963" s="173" t="s">
        <v>5</v>
      </c>
      <c r="P963" s="14"/>
      <c r="Q963" s="12"/>
      <c r="R963" s="11"/>
      <c r="S963" s="11"/>
      <c r="T963" s="12"/>
      <c r="U963" s="11"/>
      <c r="V963" s="11"/>
      <c r="W963" s="13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447"/>
    </row>
    <row r="964" spans="1:34" s="170" customFormat="1" ht="12" hidden="1" customHeight="1" x14ac:dyDescent="0.2">
      <c r="A964" s="593">
        <v>1</v>
      </c>
      <c r="B964" s="591"/>
      <c r="C964" s="463" t="s">
        <v>32</v>
      </c>
      <c r="D964" s="613" t="s">
        <v>101</v>
      </c>
      <c r="E964" s="462">
        <v>1969</v>
      </c>
      <c r="F964" s="351">
        <v>10</v>
      </c>
      <c r="G964" s="58"/>
      <c r="H964" s="82"/>
      <c r="I964" s="83"/>
      <c r="J964" s="58"/>
      <c r="K964" s="82"/>
      <c r="L964" s="83"/>
      <c r="M964" s="63"/>
      <c r="N964" s="63">
        <v>732</v>
      </c>
      <c r="O964" s="173" t="s">
        <v>5</v>
      </c>
      <c r="P964" s="14"/>
      <c r="Q964" s="12"/>
      <c r="R964" s="11"/>
      <c r="S964" s="11"/>
      <c r="T964" s="12"/>
      <c r="U964" s="11"/>
      <c r="V964" s="11"/>
      <c r="W964" s="13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447"/>
    </row>
    <row r="965" spans="1:34" s="170" customFormat="1" ht="12" hidden="1" customHeight="1" x14ac:dyDescent="0.2">
      <c r="A965" s="593">
        <v>1</v>
      </c>
      <c r="B965" s="591"/>
      <c r="C965" s="463" t="s">
        <v>32</v>
      </c>
      <c r="D965" s="613" t="s">
        <v>101</v>
      </c>
      <c r="E965" s="462">
        <v>1970</v>
      </c>
      <c r="F965" s="351">
        <v>11</v>
      </c>
      <c r="G965" s="58"/>
      <c r="H965" s="82"/>
      <c r="I965" s="83"/>
      <c r="J965" s="58"/>
      <c r="K965" s="82"/>
      <c r="L965" s="83"/>
      <c r="M965" s="63"/>
      <c r="N965" s="63">
        <v>1013</v>
      </c>
      <c r="O965" s="173" t="s">
        <v>5</v>
      </c>
      <c r="P965" s="14"/>
      <c r="Q965" s="12"/>
      <c r="R965" s="11"/>
      <c r="S965" s="11"/>
      <c r="T965" s="12"/>
      <c r="U965" s="11"/>
      <c r="V965" s="11"/>
      <c r="W965" s="13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447"/>
    </row>
    <row r="966" spans="1:34" s="170" customFormat="1" ht="12" hidden="1" customHeight="1" x14ac:dyDescent="0.2">
      <c r="A966" s="593">
        <v>1</v>
      </c>
      <c r="B966" s="591"/>
      <c r="C966" s="463" t="s">
        <v>32</v>
      </c>
      <c r="D966" s="613" t="s">
        <v>101</v>
      </c>
      <c r="E966" s="462">
        <v>1971</v>
      </c>
      <c r="F966" s="351">
        <v>12</v>
      </c>
      <c r="G966" s="58"/>
      <c r="H966" s="82"/>
      <c r="I966" s="83"/>
      <c r="J966" s="58"/>
      <c r="K966" s="82"/>
      <c r="L966" s="83"/>
      <c r="M966" s="63"/>
      <c r="N966" s="63">
        <v>1046</v>
      </c>
      <c r="O966" s="173" t="s">
        <v>5</v>
      </c>
      <c r="P966" s="14"/>
      <c r="Q966" s="12"/>
      <c r="R966" s="11"/>
      <c r="S966" s="11"/>
      <c r="T966" s="12"/>
      <c r="U966" s="11"/>
      <c r="V966" s="11"/>
      <c r="W966" s="13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447"/>
    </row>
    <row r="967" spans="1:34" s="170" customFormat="1" ht="12" hidden="1" customHeight="1" x14ac:dyDescent="0.2">
      <c r="A967" s="593">
        <v>1</v>
      </c>
      <c r="B967" s="591"/>
      <c r="C967" s="463" t="s">
        <v>32</v>
      </c>
      <c r="D967" s="613" t="s">
        <v>101</v>
      </c>
      <c r="E967" s="462">
        <v>1972</v>
      </c>
      <c r="F967" s="351">
        <v>13</v>
      </c>
      <c r="G967" s="58"/>
      <c r="H967" s="82"/>
      <c r="I967" s="83"/>
      <c r="J967" s="58"/>
      <c r="K967" s="82"/>
      <c r="L967" s="83"/>
      <c r="M967" s="63"/>
      <c r="N967" s="63">
        <v>1178</v>
      </c>
      <c r="O967" s="173" t="s">
        <v>5</v>
      </c>
      <c r="P967" s="14"/>
      <c r="Q967" s="12"/>
      <c r="R967" s="11"/>
      <c r="S967" s="11"/>
      <c r="T967" s="12"/>
      <c r="U967" s="11"/>
      <c r="V967" s="11"/>
      <c r="W967" s="13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447"/>
    </row>
    <row r="968" spans="1:34" s="170" customFormat="1" ht="12" hidden="1" customHeight="1" x14ac:dyDescent="0.2">
      <c r="A968" s="593">
        <v>1</v>
      </c>
      <c r="B968" s="591"/>
      <c r="C968" s="463" t="s">
        <v>32</v>
      </c>
      <c r="D968" s="613" t="s">
        <v>101</v>
      </c>
      <c r="E968" s="462">
        <v>1973</v>
      </c>
      <c r="F968" s="351">
        <v>14</v>
      </c>
      <c r="G968" s="58"/>
      <c r="H968" s="82"/>
      <c r="I968" s="83"/>
      <c r="J968" s="58"/>
      <c r="K968" s="82"/>
      <c r="L968" s="83"/>
      <c r="M968" s="63"/>
      <c r="N968" s="63">
        <v>1216</v>
      </c>
      <c r="O968" s="173" t="s">
        <v>5</v>
      </c>
      <c r="P968" s="14"/>
      <c r="Q968" s="12"/>
      <c r="R968" s="11"/>
      <c r="S968" s="11"/>
      <c r="T968" s="12"/>
      <c r="U968" s="11"/>
      <c r="V968" s="11"/>
      <c r="W968" s="13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447"/>
    </row>
    <row r="969" spans="1:34" s="170" customFormat="1" ht="12" hidden="1" customHeight="1" x14ac:dyDescent="0.2">
      <c r="A969" s="593">
        <v>1</v>
      </c>
      <c r="B969" s="591"/>
      <c r="C969" s="463" t="s">
        <v>32</v>
      </c>
      <c r="D969" s="613" t="s">
        <v>101</v>
      </c>
      <c r="E969" s="462">
        <v>1974</v>
      </c>
      <c r="F969" s="351">
        <v>15</v>
      </c>
      <c r="G969" s="58"/>
      <c r="H969" s="82"/>
      <c r="I969" s="83"/>
      <c r="J969" s="58"/>
      <c r="K969" s="82"/>
      <c r="L969" s="83"/>
      <c r="M969" s="63"/>
      <c r="N969" s="63">
        <v>1299</v>
      </c>
      <c r="O969" s="173" t="s">
        <v>5</v>
      </c>
      <c r="P969" s="14"/>
      <c r="Q969" s="12"/>
      <c r="R969" s="11"/>
      <c r="S969" s="11"/>
      <c r="T969" s="12"/>
      <c r="U969" s="11"/>
      <c r="V969" s="11"/>
      <c r="W969" s="13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447"/>
    </row>
    <row r="970" spans="1:34" s="170" customFormat="1" ht="12" hidden="1" customHeight="1" x14ac:dyDescent="0.2">
      <c r="A970" s="593">
        <v>1</v>
      </c>
      <c r="B970" s="591"/>
      <c r="C970" s="463" t="s">
        <v>32</v>
      </c>
      <c r="D970" s="613" t="s">
        <v>101</v>
      </c>
      <c r="E970" s="462">
        <v>1975</v>
      </c>
      <c r="F970" s="351">
        <v>16</v>
      </c>
      <c r="G970" s="58"/>
      <c r="H970" s="82"/>
      <c r="I970" s="83"/>
      <c r="J970" s="58"/>
      <c r="K970" s="82"/>
      <c r="L970" s="83"/>
      <c r="M970" s="63"/>
      <c r="N970" s="63">
        <v>1369</v>
      </c>
      <c r="O970" s="173" t="s">
        <v>5</v>
      </c>
      <c r="P970" s="14"/>
      <c r="Q970" s="12"/>
      <c r="R970" s="11"/>
      <c r="S970" s="11"/>
      <c r="T970" s="12"/>
      <c r="U970" s="11"/>
      <c r="V970" s="11"/>
      <c r="W970" s="13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447"/>
    </row>
    <row r="971" spans="1:34" s="170" customFormat="1" ht="12" hidden="1" customHeight="1" x14ac:dyDescent="0.2">
      <c r="A971" s="593">
        <v>1</v>
      </c>
      <c r="B971" s="591"/>
      <c r="C971" s="463" t="s">
        <v>32</v>
      </c>
      <c r="D971" s="613" t="s">
        <v>101</v>
      </c>
      <c r="E971" s="462">
        <v>1976</v>
      </c>
      <c r="F971" s="351">
        <v>17</v>
      </c>
      <c r="G971" s="58"/>
      <c r="H971" s="82"/>
      <c r="I971" s="83"/>
      <c r="J971" s="58"/>
      <c r="K971" s="82"/>
      <c r="L971" s="83"/>
      <c r="M971" s="63"/>
      <c r="N971" s="63">
        <v>1502</v>
      </c>
      <c r="O971" s="173" t="s">
        <v>5</v>
      </c>
      <c r="P971" s="14"/>
      <c r="Q971" s="12"/>
      <c r="R971" s="11"/>
      <c r="S971" s="11"/>
      <c r="T971" s="12"/>
      <c r="U971" s="11"/>
      <c r="V971" s="11"/>
      <c r="W971" s="13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447"/>
    </row>
    <row r="972" spans="1:34" s="170" customFormat="1" ht="12" hidden="1" customHeight="1" x14ac:dyDescent="0.2">
      <c r="A972" s="593">
        <v>1</v>
      </c>
      <c r="B972" s="591"/>
      <c r="C972" s="463" t="s">
        <v>32</v>
      </c>
      <c r="D972" s="613" t="s">
        <v>101</v>
      </c>
      <c r="E972" s="462">
        <v>1977</v>
      </c>
      <c r="F972" s="351">
        <v>18</v>
      </c>
      <c r="G972" s="58"/>
      <c r="H972" s="82"/>
      <c r="I972" s="83"/>
      <c r="J972" s="58"/>
      <c r="K972" s="82"/>
      <c r="L972" s="83"/>
      <c r="M972" s="63"/>
      <c r="N972" s="63">
        <v>1646</v>
      </c>
      <c r="O972" s="173" t="s">
        <v>5</v>
      </c>
      <c r="P972" s="14"/>
      <c r="Q972" s="12"/>
      <c r="R972" s="11"/>
      <c r="S972" s="11"/>
      <c r="T972" s="12"/>
      <c r="U972" s="11"/>
      <c r="V972" s="11"/>
      <c r="W972" s="13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447"/>
    </row>
    <row r="973" spans="1:34" s="170" customFormat="1" ht="12" hidden="1" customHeight="1" x14ac:dyDescent="0.2">
      <c r="A973" s="593">
        <v>1</v>
      </c>
      <c r="B973" s="591"/>
      <c r="C973" s="463" t="s">
        <v>32</v>
      </c>
      <c r="D973" s="613" t="s">
        <v>101</v>
      </c>
      <c r="E973" s="462">
        <v>1978</v>
      </c>
      <c r="F973" s="351">
        <v>19</v>
      </c>
      <c r="G973" s="58"/>
      <c r="H973" s="82"/>
      <c r="I973" s="83"/>
      <c r="J973" s="58"/>
      <c r="K973" s="82"/>
      <c r="L973" s="83"/>
      <c r="M973" s="63"/>
      <c r="N973" s="63">
        <v>1732</v>
      </c>
      <c r="O973" s="173" t="s">
        <v>5</v>
      </c>
      <c r="P973" s="14"/>
      <c r="Q973" s="12"/>
      <c r="R973" s="11"/>
      <c r="S973" s="11"/>
      <c r="T973" s="12"/>
      <c r="U973" s="11"/>
      <c r="V973" s="11"/>
      <c r="W973" s="13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447"/>
    </row>
    <row r="974" spans="1:34" s="170" customFormat="1" ht="12" hidden="1" customHeight="1" x14ac:dyDescent="0.2">
      <c r="A974" s="593">
        <v>1</v>
      </c>
      <c r="B974" s="591"/>
      <c r="C974" s="463" t="s">
        <v>32</v>
      </c>
      <c r="D974" s="613" t="s">
        <v>101</v>
      </c>
      <c r="E974" s="462">
        <v>1979</v>
      </c>
      <c r="F974" s="351">
        <v>20</v>
      </c>
      <c r="G974" s="58"/>
      <c r="H974" s="82"/>
      <c r="I974" s="83"/>
      <c r="J974" s="58"/>
      <c r="K974" s="82"/>
      <c r="L974" s="83"/>
      <c r="M974" s="63"/>
      <c r="N974" s="63">
        <v>1772</v>
      </c>
      <c r="O974" s="173" t="s">
        <v>5</v>
      </c>
      <c r="P974" s="14"/>
      <c r="Q974" s="12"/>
      <c r="R974" s="11"/>
      <c r="S974" s="11"/>
      <c r="T974" s="12"/>
      <c r="U974" s="11"/>
      <c r="V974" s="11"/>
      <c r="W974" s="13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447"/>
    </row>
    <row r="975" spans="1:34" s="170" customFormat="1" ht="12" hidden="1" customHeight="1" x14ac:dyDescent="0.2">
      <c r="A975" s="593">
        <v>1</v>
      </c>
      <c r="B975" s="591"/>
      <c r="C975" s="463" t="s">
        <v>32</v>
      </c>
      <c r="D975" s="613" t="s">
        <v>101</v>
      </c>
      <c r="E975" s="462">
        <v>1980</v>
      </c>
      <c r="F975" s="351">
        <v>21</v>
      </c>
      <c r="G975" s="58"/>
      <c r="H975" s="82"/>
      <c r="I975" s="83"/>
      <c r="J975" s="58"/>
      <c r="K975" s="82"/>
      <c r="L975" s="83"/>
      <c r="M975" s="63"/>
      <c r="N975" s="63">
        <v>1912</v>
      </c>
      <c r="O975" s="173" t="s">
        <v>5</v>
      </c>
      <c r="P975" s="14"/>
      <c r="Q975" s="12"/>
      <c r="R975" s="11"/>
      <c r="S975" s="11"/>
      <c r="T975" s="12"/>
      <c r="U975" s="11"/>
      <c r="V975" s="11"/>
      <c r="W975" s="13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447"/>
    </row>
    <row r="976" spans="1:34" s="170" customFormat="1" ht="12" hidden="1" customHeight="1" x14ac:dyDescent="0.2">
      <c r="A976" s="593">
        <v>1</v>
      </c>
      <c r="B976" s="591"/>
      <c r="C976" s="463" t="s">
        <v>32</v>
      </c>
      <c r="D976" s="613" t="s">
        <v>101</v>
      </c>
      <c r="E976" s="462">
        <v>1981</v>
      </c>
      <c r="F976" s="351">
        <v>22</v>
      </c>
      <c r="G976" s="58"/>
      <c r="H976" s="82"/>
      <c r="I976" s="83"/>
      <c r="J976" s="58"/>
      <c r="K976" s="82"/>
      <c r="L976" s="83"/>
      <c r="M976" s="63"/>
      <c r="N976" s="63">
        <v>1997</v>
      </c>
      <c r="O976" s="173" t="s">
        <v>5</v>
      </c>
      <c r="P976" s="14"/>
      <c r="Q976" s="12"/>
      <c r="R976" s="11"/>
      <c r="S976" s="11"/>
      <c r="T976" s="12"/>
      <c r="U976" s="11"/>
      <c r="V976" s="11"/>
      <c r="W976" s="13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447"/>
    </row>
    <row r="977" spans="1:34" s="170" customFormat="1" ht="12" hidden="1" customHeight="1" x14ac:dyDescent="0.2">
      <c r="A977" s="593">
        <v>1</v>
      </c>
      <c r="B977" s="591"/>
      <c r="C977" s="463" t="s">
        <v>32</v>
      </c>
      <c r="D977" s="613" t="s">
        <v>101</v>
      </c>
      <c r="E977" s="462">
        <v>1982</v>
      </c>
      <c r="F977" s="351">
        <v>23</v>
      </c>
      <c r="G977" s="58"/>
      <c r="H977" s="82"/>
      <c r="I977" s="83"/>
      <c r="J977" s="58"/>
      <c r="K977" s="82"/>
      <c r="L977" s="83"/>
      <c r="M977" s="63"/>
      <c r="N977" s="63">
        <v>2108</v>
      </c>
      <c r="O977" s="173" t="s">
        <v>5</v>
      </c>
      <c r="P977" s="14"/>
      <c r="Q977" s="12"/>
      <c r="R977" s="11"/>
      <c r="S977" s="11"/>
      <c r="T977" s="12"/>
      <c r="U977" s="11"/>
      <c r="V977" s="11"/>
      <c r="W977" s="13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447"/>
    </row>
    <row r="978" spans="1:34" s="170" customFormat="1" ht="12" hidden="1" customHeight="1" x14ac:dyDescent="0.2">
      <c r="A978" s="593">
        <v>1</v>
      </c>
      <c r="B978" s="591"/>
      <c r="C978" s="463" t="s">
        <v>32</v>
      </c>
      <c r="D978" s="613" t="s">
        <v>101</v>
      </c>
      <c r="E978" s="462">
        <v>1983</v>
      </c>
      <c r="F978" s="351">
        <v>24</v>
      </c>
      <c r="G978" s="58"/>
      <c r="H978" s="82"/>
      <c r="I978" s="83"/>
      <c r="J978" s="58"/>
      <c r="K978" s="82"/>
      <c r="L978" s="83"/>
      <c r="M978" s="63"/>
      <c r="N978" s="63">
        <v>2146</v>
      </c>
      <c r="O978" s="173" t="s">
        <v>5</v>
      </c>
      <c r="P978" s="14"/>
      <c r="Q978" s="12"/>
      <c r="R978" s="11"/>
      <c r="S978" s="11"/>
      <c r="T978" s="12"/>
      <c r="U978" s="11"/>
      <c r="V978" s="11"/>
      <c r="W978" s="13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447"/>
    </row>
    <row r="979" spans="1:34" s="170" customFormat="1" ht="12" hidden="1" customHeight="1" x14ac:dyDescent="0.2">
      <c r="A979" s="593">
        <v>1</v>
      </c>
      <c r="B979" s="593" t="s">
        <v>120</v>
      </c>
      <c r="C979" s="463" t="s">
        <v>32</v>
      </c>
      <c r="D979" s="613" t="s">
        <v>101</v>
      </c>
      <c r="E979" s="462">
        <v>1984</v>
      </c>
      <c r="F979" s="351">
        <v>25</v>
      </c>
      <c r="G979" s="409">
        <v>632</v>
      </c>
      <c r="H979" s="410">
        <v>286</v>
      </c>
      <c r="I979" s="411">
        <v>918</v>
      </c>
      <c r="J979" s="409">
        <v>241</v>
      </c>
      <c r="K979" s="410">
        <v>75</v>
      </c>
      <c r="L979" s="411">
        <v>316</v>
      </c>
      <c r="M979" s="65">
        <v>264</v>
      </c>
      <c r="N979" s="65">
        <v>2198</v>
      </c>
      <c r="O979" s="172"/>
      <c r="P979" s="25"/>
      <c r="Q979" s="5"/>
      <c r="R979" s="4"/>
      <c r="S979" s="4"/>
      <c r="T979" s="5"/>
      <c r="U979" s="4"/>
      <c r="V979" s="4"/>
      <c r="W979" s="6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447"/>
    </row>
    <row r="980" spans="1:34" s="170" customFormat="1" ht="12" hidden="1" customHeight="1" x14ac:dyDescent="0.2">
      <c r="A980" s="593">
        <v>1</v>
      </c>
      <c r="B980" s="593" t="s">
        <v>120</v>
      </c>
      <c r="C980" s="463" t="s">
        <v>32</v>
      </c>
      <c r="D980" s="613" t="s">
        <v>101</v>
      </c>
      <c r="E980" s="462">
        <v>1985</v>
      </c>
      <c r="F980" s="351">
        <v>26</v>
      </c>
      <c r="G980" s="409">
        <v>674</v>
      </c>
      <c r="H980" s="410">
        <v>278</v>
      </c>
      <c r="I980" s="411">
        <v>952</v>
      </c>
      <c r="J980" s="409">
        <v>391</v>
      </c>
      <c r="K980" s="410">
        <v>154</v>
      </c>
      <c r="L980" s="411">
        <v>545</v>
      </c>
      <c r="M980" s="65">
        <v>280</v>
      </c>
      <c r="N980" s="65">
        <v>2463</v>
      </c>
      <c r="O980" s="172"/>
      <c r="P980" s="25"/>
      <c r="Q980" s="5"/>
      <c r="R980" s="4"/>
      <c r="S980" s="4"/>
      <c r="T980" s="5"/>
      <c r="U980" s="4"/>
      <c r="V980" s="4"/>
      <c r="W980" s="6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447"/>
    </row>
    <row r="981" spans="1:34" s="170" customFormat="1" ht="12" hidden="1" customHeight="1" x14ac:dyDescent="0.2">
      <c r="A981" s="593">
        <v>1</v>
      </c>
      <c r="B981" s="593" t="s">
        <v>120</v>
      </c>
      <c r="C981" s="463" t="s">
        <v>32</v>
      </c>
      <c r="D981" s="613" t="s">
        <v>101</v>
      </c>
      <c r="E981" s="462">
        <v>1986</v>
      </c>
      <c r="F981" s="351">
        <v>27</v>
      </c>
      <c r="G981" s="409">
        <v>705</v>
      </c>
      <c r="H981" s="410">
        <v>305</v>
      </c>
      <c r="I981" s="411">
        <v>1010</v>
      </c>
      <c r="J981" s="409">
        <v>394</v>
      </c>
      <c r="K981" s="410">
        <v>123</v>
      </c>
      <c r="L981" s="411">
        <v>517</v>
      </c>
      <c r="M981" s="65">
        <v>298</v>
      </c>
      <c r="N981" s="65">
        <v>2500</v>
      </c>
      <c r="O981" s="172" t="s">
        <v>5</v>
      </c>
      <c r="P981" s="25"/>
      <c r="Q981" s="5"/>
      <c r="R981" s="4"/>
      <c r="S981" s="4"/>
      <c r="T981" s="5"/>
      <c r="U981" s="4"/>
      <c r="V981" s="4"/>
      <c r="W981" s="6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447"/>
    </row>
    <row r="982" spans="1:34" s="170" customFormat="1" ht="12" hidden="1" customHeight="1" x14ac:dyDescent="0.2">
      <c r="A982" s="593">
        <v>1</v>
      </c>
      <c r="B982" s="593" t="s">
        <v>120</v>
      </c>
      <c r="C982" s="463" t="s">
        <v>32</v>
      </c>
      <c r="D982" s="613" t="s">
        <v>101</v>
      </c>
      <c r="E982" s="465">
        <v>1987</v>
      </c>
      <c r="F982" s="351">
        <v>28</v>
      </c>
      <c r="G982" s="409">
        <v>0</v>
      </c>
      <c r="H982" s="410">
        <v>0</v>
      </c>
      <c r="I982" s="411">
        <v>0</v>
      </c>
      <c r="J982" s="409">
        <v>0</v>
      </c>
      <c r="K982" s="410">
        <v>0</v>
      </c>
      <c r="L982" s="411">
        <v>0</v>
      </c>
      <c r="M982" s="67">
        <v>0</v>
      </c>
      <c r="N982" s="408">
        <v>2600</v>
      </c>
      <c r="O982" s="172" t="s">
        <v>5</v>
      </c>
      <c r="P982" s="25"/>
      <c r="Q982" s="5"/>
      <c r="R982" s="4"/>
      <c r="S982" s="4"/>
      <c r="T982" s="5"/>
      <c r="U982" s="4"/>
      <c r="V982" s="4"/>
      <c r="W982" s="6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447"/>
    </row>
    <row r="983" spans="1:34" s="170" customFormat="1" ht="12" hidden="1" customHeight="1" x14ac:dyDescent="0.2">
      <c r="A983" s="593">
        <v>1</v>
      </c>
      <c r="B983" s="593" t="s">
        <v>120</v>
      </c>
      <c r="C983" s="463" t="s">
        <v>32</v>
      </c>
      <c r="D983" s="613" t="s">
        <v>101</v>
      </c>
      <c r="E983" s="462">
        <v>1988</v>
      </c>
      <c r="F983" s="351">
        <v>29</v>
      </c>
      <c r="G983" s="409">
        <v>804</v>
      </c>
      <c r="H983" s="410">
        <v>336</v>
      </c>
      <c r="I983" s="411">
        <v>1140</v>
      </c>
      <c r="J983" s="409">
        <v>482</v>
      </c>
      <c r="K983" s="410">
        <v>266</v>
      </c>
      <c r="L983" s="411">
        <v>748</v>
      </c>
      <c r="M983" s="65">
        <v>404</v>
      </c>
      <c r="N983" s="65">
        <v>3029</v>
      </c>
      <c r="O983" s="172" t="s">
        <v>5</v>
      </c>
      <c r="P983" s="25"/>
      <c r="Q983" s="5"/>
      <c r="R983" s="4"/>
      <c r="S983" s="4"/>
      <c r="T983" s="5"/>
      <c r="U983" s="4"/>
      <c r="V983" s="4"/>
      <c r="W983" s="6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447"/>
    </row>
    <row r="984" spans="1:34" s="170" customFormat="1" ht="12" hidden="1" customHeight="1" x14ac:dyDescent="0.2">
      <c r="A984" s="593">
        <v>1</v>
      </c>
      <c r="B984" s="593" t="s">
        <v>120</v>
      </c>
      <c r="C984" s="463" t="s">
        <v>32</v>
      </c>
      <c r="D984" s="613" t="s">
        <v>101</v>
      </c>
      <c r="E984" s="462">
        <v>1989</v>
      </c>
      <c r="F984" s="351">
        <v>30</v>
      </c>
      <c r="G984" s="409">
        <v>879</v>
      </c>
      <c r="H984" s="410">
        <v>369</v>
      </c>
      <c r="I984" s="411">
        <v>1248</v>
      </c>
      <c r="J984" s="409">
        <v>577</v>
      </c>
      <c r="K984" s="410">
        <v>293</v>
      </c>
      <c r="L984" s="411">
        <v>870</v>
      </c>
      <c r="M984" s="65">
        <v>646</v>
      </c>
      <c r="N984" s="65">
        <v>3338</v>
      </c>
      <c r="O984" s="172"/>
      <c r="P984" s="25"/>
      <c r="Q984" s="5"/>
      <c r="R984" s="4"/>
      <c r="S984" s="4"/>
      <c r="T984" s="5"/>
      <c r="U984" s="4"/>
      <c r="V984" s="4"/>
      <c r="W984" s="6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447"/>
    </row>
    <row r="985" spans="1:34" s="170" customFormat="1" ht="12" hidden="1" customHeight="1" x14ac:dyDescent="0.2">
      <c r="A985" s="593">
        <v>1</v>
      </c>
      <c r="B985" s="593" t="s">
        <v>120</v>
      </c>
      <c r="C985" s="463" t="s">
        <v>32</v>
      </c>
      <c r="D985" s="613" t="s">
        <v>101</v>
      </c>
      <c r="E985" s="462">
        <v>1990</v>
      </c>
      <c r="F985" s="351">
        <v>31</v>
      </c>
      <c r="G985" s="58">
        <v>971</v>
      </c>
      <c r="H985" s="82">
        <v>484</v>
      </c>
      <c r="I985" s="83">
        <v>1455</v>
      </c>
      <c r="J985" s="58">
        <v>541</v>
      </c>
      <c r="K985" s="82">
        <v>271</v>
      </c>
      <c r="L985" s="83">
        <v>812</v>
      </c>
      <c r="M985" s="63">
        <v>476</v>
      </c>
      <c r="N985" s="64">
        <v>3674</v>
      </c>
      <c r="O985" s="172"/>
      <c r="P985" s="25"/>
      <c r="Q985" s="5"/>
      <c r="R985" s="4"/>
      <c r="S985" s="4"/>
      <c r="T985" s="5"/>
      <c r="U985" s="4"/>
      <c r="V985" s="4"/>
      <c r="W985" s="6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447"/>
    </row>
    <row r="986" spans="1:34" s="170" customFormat="1" ht="12" hidden="1" customHeight="1" x14ac:dyDescent="0.2">
      <c r="A986" s="593">
        <v>1</v>
      </c>
      <c r="B986" s="593" t="s">
        <v>120</v>
      </c>
      <c r="C986" s="463" t="s">
        <v>32</v>
      </c>
      <c r="D986" s="613" t="s">
        <v>101</v>
      </c>
      <c r="E986" s="462">
        <v>1991</v>
      </c>
      <c r="F986" s="351">
        <v>32</v>
      </c>
      <c r="G986" s="58">
        <v>1000</v>
      </c>
      <c r="H986" s="82">
        <v>431</v>
      </c>
      <c r="I986" s="83">
        <v>1431</v>
      </c>
      <c r="J986" s="58">
        <v>563</v>
      </c>
      <c r="K986" s="82">
        <v>292</v>
      </c>
      <c r="L986" s="83">
        <v>855</v>
      </c>
      <c r="M986" s="63">
        <v>697</v>
      </c>
      <c r="N986" s="64">
        <v>3832</v>
      </c>
      <c r="O986" s="172"/>
      <c r="P986" s="25"/>
      <c r="Q986" s="5"/>
      <c r="R986" s="4"/>
      <c r="S986" s="4"/>
      <c r="T986" s="5"/>
      <c r="U986" s="4"/>
      <c r="V986" s="4"/>
      <c r="W986" s="6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447"/>
    </row>
    <row r="987" spans="1:34" s="170" customFormat="1" ht="12" hidden="1" customHeight="1" x14ac:dyDescent="0.2">
      <c r="A987" s="593">
        <v>1</v>
      </c>
      <c r="B987" s="593" t="s">
        <v>120</v>
      </c>
      <c r="C987" s="463" t="s">
        <v>32</v>
      </c>
      <c r="D987" s="613" t="s">
        <v>101</v>
      </c>
      <c r="E987" s="462">
        <v>1992</v>
      </c>
      <c r="F987" s="351">
        <v>33</v>
      </c>
      <c r="G987" s="58">
        <v>872</v>
      </c>
      <c r="H987" s="82">
        <v>529</v>
      </c>
      <c r="I987" s="83">
        <v>1401</v>
      </c>
      <c r="J987" s="58">
        <v>688</v>
      </c>
      <c r="K987" s="82">
        <v>285</v>
      </c>
      <c r="L987" s="83">
        <v>973</v>
      </c>
      <c r="M987" s="63">
        <v>683</v>
      </c>
      <c r="N987" s="64">
        <v>4122</v>
      </c>
      <c r="O987" s="172"/>
      <c r="P987" s="25"/>
      <c r="Q987" s="5"/>
      <c r="R987" s="4"/>
      <c r="S987" s="4"/>
      <c r="T987" s="5"/>
      <c r="U987" s="4"/>
      <c r="V987" s="4"/>
      <c r="W987" s="6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447"/>
    </row>
    <row r="988" spans="1:34" s="170" customFormat="1" ht="12" hidden="1" customHeight="1" x14ac:dyDescent="0.2">
      <c r="A988" s="593">
        <v>1</v>
      </c>
      <c r="B988" s="593" t="s">
        <v>120</v>
      </c>
      <c r="C988" s="463" t="s">
        <v>32</v>
      </c>
      <c r="D988" s="613" t="s">
        <v>101</v>
      </c>
      <c r="E988" s="462">
        <v>1993</v>
      </c>
      <c r="F988" s="351">
        <v>34</v>
      </c>
      <c r="G988" s="58">
        <v>940</v>
      </c>
      <c r="H988" s="82">
        <v>544</v>
      </c>
      <c r="I988" s="83">
        <v>1484</v>
      </c>
      <c r="J988" s="58">
        <v>885</v>
      </c>
      <c r="K988" s="82">
        <v>398</v>
      </c>
      <c r="L988" s="83">
        <v>1283</v>
      </c>
      <c r="M988" s="63">
        <v>759</v>
      </c>
      <c r="N988" s="64">
        <v>4646</v>
      </c>
      <c r="O988" s="172"/>
      <c r="P988" s="25"/>
      <c r="Q988" s="5"/>
      <c r="R988" s="4"/>
      <c r="S988" s="4"/>
      <c r="T988" s="5"/>
      <c r="U988" s="4"/>
      <c r="V988" s="4"/>
      <c r="W988" s="6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447"/>
    </row>
    <row r="989" spans="1:34" s="170" customFormat="1" ht="12" hidden="1" customHeight="1" x14ac:dyDescent="0.2">
      <c r="A989" s="593">
        <v>1</v>
      </c>
      <c r="B989" s="593" t="s">
        <v>120</v>
      </c>
      <c r="C989" s="463" t="s">
        <v>32</v>
      </c>
      <c r="D989" s="613" t="s">
        <v>101</v>
      </c>
      <c r="E989" s="462">
        <v>1994</v>
      </c>
      <c r="F989" s="351">
        <v>35</v>
      </c>
      <c r="G989" s="58">
        <v>991</v>
      </c>
      <c r="H989" s="82">
        <v>550</v>
      </c>
      <c r="I989" s="83">
        <v>1541</v>
      </c>
      <c r="J989" s="58">
        <v>569</v>
      </c>
      <c r="K989" s="82">
        <v>379</v>
      </c>
      <c r="L989" s="83">
        <v>948</v>
      </c>
      <c r="M989" s="63">
        <v>833</v>
      </c>
      <c r="N989" s="64">
        <v>4761</v>
      </c>
      <c r="O989" s="172"/>
      <c r="P989" s="25"/>
      <c r="Q989" s="5"/>
      <c r="R989" s="4"/>
      <c r="S989" s="4"/>
      <c r="T989" s="5"/>
      <c r="U989" s="4"/>
      <c r="V989" s="4"/>
      <c r="W989" s="6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447"/>
    </row>
    <row r="990" spans="1:34" s="170" customFormat="1" ht="12" hidden="1" customHeight="1" x14ac:dyDescent="0.2">
      <c r="A990" s="593">
        <v>1</v>
      </c>
      <c r="B990" s="593" t="s">
        <v>120</v>
      </c>
      <c r="C990" s="463" t="s">
        <v>32</v>
      </c>
      <c r="D990" s="613" t="s">
        <v>101</v>
      </c>
      <c r="E990" s="462">
        <v>1995</v>
      </c>
      <c r="F990" s="351">
        <v>36</v>
      </c>
      <c r="G990" s="58">
        <v>945</v>
      </c>
      <c r="H990" s="82">
        <v>238</v>
      </c>
      <c r="I990" s="83">
        <v>1183</v>
      </c>
      <c r="J990" s="58">
        <v>691</v>
      </c>
      <c r="K990" s="82">
        <v>359</v>
      </c>
      <c r="L990" s="83">
        <v>1050</v>
      </c>
      <c r="M990" s="63">
        <v>750</v>
      </c>
      <c r="N990" s="64">
        <v>5061</v>
      </c>
      <c r="O990" s="172"/>
      <c r="P990" s="25"/>
      <c r="Q990" s="5"/>
      <c r="R990" s="4"/>
      <c r="S990" s="4"/>
      <c r="T990" s="5"/>
      <c r="U990" s="4"/>
      <c r="V990" s="4"/>
      <c r="W990" s="6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447"/>
    </row>
    <row r="991" spans="1:34" s="170" customFormat="1" ht="12" hidden="1" customHeight="1" x14ac:dyDescent="0.2">
      <c r="A991" s="593">
        <v>1</v>
      </c>
      <c r="B991" s="593" t="s">
        <v>120</v>
      </c>
      <c r="C991" s="463" t="s">
        <v>32</v>
      </c>
      <c r="D991" s="613" t="s">
        <v>101</v>
      </c>
      <c r="E991" s="462">
        <v>1996</v>
      </c>
      <c r="F991" s="351">
        <v>37</v>
      </c>
      <c r="G991" s="58">
        <v>817</v>
      </c>
      <c r="H991" s="82">
        <v>188</v>
      </c>
      <c r="I991" s="83">
        <v>1005</v>
      </c>
      <c r="J991" s="58">
        <v>798</v>
      </c>
      <c r="K991" s="82">
        <v>333</v>
      </c>
      <c r="L991" s="83">
        <v>1131</v>
      </c>
      <c r="M991" s="63">
        <v>861</v>
      </c>
      <c r="N991" s="64">
        <v>5342</v>
      </c>
      <c r="O991" s="172" t="s">
        <v>5</v>
      </c>
      <c r="P991" s="25"/>
      <c r="Q991" s="5"/>
      <c r="R991" s="4"/>
      <c r="S991" s="4"/>
      <c r="T991" s="5"/>
      <c r="U991" s="4"/>
      <c r="V991" s="4"/>
      <c r="W991" s="6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447"/>
    </row>
    <row r="992" spans="1:34" s="170" customFormat="1" ht="12" hidden="1" customHeight="1" x14ac:dyDescent="0.2">
      <c r="A992" s="593">
        <v>1</v>
      </c>
      <c r="B992" s="593" t="s">
        <v>120</v>
      </c>
      <c r="C992" s="463" t="s">
        <v>32</v>
      </c>
      <c r="D992" s="613" t="s">
        <v>101</v>
      </c>
      <c r="E992" s="462">
        <v>1997</v>
      </c>
      <c r="F992" s="351">
        <v>38</v>
      </c>
      <c r="G992" s="58">
        <v>635</v>
      </c>
      <c r="H992" s="82">
        <v>138</v>
      </c>
      <c r="I992" s="83">
        <v>773</v>
      </c>
      <c r="J992" s="58">
        <v>636</v>
      </c>
      <c r="K992" s="82">
        <v>140</v>
      </c>
      <c r="L992" s="83">
        <v>776</v>
      </c>
      <c r="M992" s="63">
        <v>1063</v>
      </c>
      <c r="N992" s="64">
        <v>5044</v>
      </c>
      <c r="O992" s="172"/>
      <c r="P992" s="25"/>
      <c r="Q992" s="5"/>
      <c r="R992" s="4"/>
      <c r="S992" s="4"/>
      <c r="T992" s="5"/>
      <c r="U992" s="4"/>
      <c r="V992" s="4"/>
      <c r="W992" s="6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447"/>
    </row>
    <row r="993" spans="1:34" s="170" customFormat="1" ht="12" hidden="1" customHeight="1" x14ac:dyDescent="0.2">
      <c r="A993" s="593">
        <v>1</v>
      </c>
      <c r="B993" s="593" t="s">
        <v>120</v>
      </c>
      <c r="C993" s="463" t="s">
        <v>32</v>
      </c>
      <c r="D993" s="613" t="s">
        <v>101</v>
      </c>
      <c r="E993" s="462">
        <v>1998</v>
      </c>
      <c r="F993" s="351">
        <v>39</v>
      </c>
      <c r="G993" s="58">
        <v>740</v>
      </c>
      <c r="H993" s="82">
        <v>153</v>
      </c>
      <c r="I993" s="83">
        <v>893</v>
      </c>
      <c r="J993" s="58">
        <v>632</v>
      </c>
      <c r="K993" s="82">
        <v>119</v>
      </c>
      <c r="L993" s="83">
        <v>751</v>
      </c>
      <c r="M993" s="64">
        <v>833</v>
      </c>
      <c r="N993" s="64">
        <v>4962</v>
      </c>
      <c r="O993" s="172"/>
      <c r="P993" s="25"/>
      <c r="Q993" s="5"/>
      <c r="R993" s="4"/>
      <c r="S993" s="4"/>
      <c r="T993" s="5"/>
      <c r="U993" s="4"/>
      <c r="V993" s="4"/>
      <c r="W993" s="6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447"/>
    </row>
    <row r="994" spans="1:34" s="170" customFormat="1" ht="12" hidden="1" customHeight="1" x14ac:dyDescent="0.2">
      <c r="A994" s="593">
        <v>1</v>
      </c>
      <c r="B994" s="593" t="s">
        <v>120</v>
      </c>
      <c r="C994" s="463" t="s">
        <v>32</v>
      </c>
      <c r="D994" s="613" t="s">
        <v>101</v>
      </c>
      <c r="E994" s="462">
        <v>1999</v>
      </c>
      <c r="F994" s="351">
        <v>40</v>
      </c>
      <c r="G994" s="58">
        <v>757</v>
      </c>
      <c r="H994" s="82">
        <v>143</v>
      </c>
      <c r="I994" s="83">
        <v>900</v>
      </c>
      <c r="J994" s="58">
        <v>470</v>
      </c>
      <c r="K994" s="82">
        <v>85</v>
      </c>
      <c r="L994" s="83">
        <v>555</v>
      </c>
      <c r="M994" s="64">
        <v>822</v>
      </c>
      <c r="N994" s="64">
        <v>4695</v>
      </c>
      <c r="O994" s="172"/>
      <c r="P994" s="25"/>
      <c r="Q994" s="5"/>
      <c r="R994" s="4"/>
      <c r="S994" s="4"/>
      <c r="T994" s="5"/>
      <c r="U994" s="4"/>
      <c r="V994" s="4"/>
      <c r="W994" s="6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447"/>
    </row>
    <row r="995" spans="1:34" s="170" customFormat="1" ht="12" hidden="1" customHeight="1" x14ac:dyDescent="0.2">
      <c r="A995" s="593">
        <v>1</v>
      </c>
      <c r="B995" s="593" t="s">
        <v>120</v>
      </c>
      <c r="C995" s="463" t="s">
        <v>32</v>
      </c>
      <c r="D995" s="613" t="s">
        <v>101</v>
      </c>
      <c r="E995" s="462">
        <v>2000</v>
      </c>
      <c r="F995" s="351">
        <v>41</v>
      </c>
      <c r="G995" s="58">
        <v>629</v>
      </c>
      <c r="H995" s="82">
        <v>123</v>
      </c>
      <c r="I995" s="83">
        <v>752</v>
      </c>
      <c r="J995" s="58">
        <v>447</v>
      </c>
      <c r="K995" s="82">
        <v>76</v>
      </c>
      <c r="L995" s="83">
        <v>523</v>
      </c>
      <c r="M995" s="64">
        <v>802</v>
      </c>
      <c r="N995" s="64">
        <v>4416</v>
      </c>
      <c r="O995" s="172"/>
      <c r="P995" s="25"/>
      <c r="Q995" s="5"/>
      <c r="R995" s="4"/>
      <c r="S995" s="4"/>
      <c r="T995" s="5"/>
      <c r="U995" s="4"/>
      <c r="V995" s="4"/>
      <c r="W995" s="6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447"/>
    </row>
    <row r="996" spans="1:34" s="170" customFormat="1" ht="12" hidden="1" customHeight="1" x14ac:dyDescent="0.2">
      <c r="A996" s="593">
        <v>1</v>
      </c>
      <c r="B996" s="593" t="s">
        <v>120</v>
      </c>
      <c r="C996" s="463" t="s">
        <v>32</v>
      </c>
      <c r="D996" s="613" t="s">
        <v>101</v>
      </c>
      <c r="E996" s="462">
        <v>2001</v>
      </c>
      <c r="F996" s="351">
        <v>42</v>
      </c>
      <c r="G996" s="58">
        <v>679</v>
      </c>
      <c r="H996" s="82">
        <v>118</v>
      </c>
      <c r="I996" s="83">
        <v>797</v>
      </c>
      <c r="J996" s="58">
        <v>541</v>
      </c>
      <c r="K996" s="82">
        <v>101</v>
      </c>
      <c r="L996" s="83">
        <v>642</v>
      </c>
      <c r="M996" s="64">
        <v>673</v>
      </c>
      <c r="N996" s="64">
        <v>4385</v>
      </c>
      <c r="O996" s="172"/>
      <c r="P996" s="25"/>
      <c r="Q996" s="5"/>
      <c r="R996" s="4"/>
      <c r="S996" s="4"/>
      <c r="T996" s="5"/>
      <c r="U996" s="4"/>
      <c r="V996" s="4"/>
      <c r="W996" s="6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447"/>
    </row>
    <row r="997" spans="1:34" s="170" customFormat="1" ht="12" hidden="1" customHeight="1" x14ac:dyDescent="0.2">
      <c r="A997" s="593">
        <v>1</v>
      </c>
      <c r="B997" s="593" t="s">
        <v>120</v>
      </c>
      <c r="C997" s="463" t="s">
        <v>32</v>
      </c>
      <c r="D997" s="613" t="s">
        <v>101</v>
      </c>
      <c r="E997" s="462">
        <v>2002</v>
      </c>
      <c r="F997" s="351">
        <v>-2</v>
      </c>
      <c r="G997" s="58">
        <v>530</v>
      </c>
      <c r="H997" s="82">
        <v>84</v>
      </c>
      <c r="I997" s="83">
        <v>614</v>
      </c>
      <c r="J997" s="58">
        <v>507</v>
      </c>
      <c r="K997" s="82">
        <v>64</v>
      </c>
      <c r="L997" s="83">
        <v>571</v>
      </c>
      <c r="M997" s="64">
        <v>767</v>
      </c>
      <c r="N997" s="64">
        <v>4189</v>
      </c>
      <c r="O997" s="172"/>
      <c r="P997" s="25"/>
      <c r="Q997" s="5"/>
      <c r="R997" s="4"/>
      <c r="S997" s="4"/>
      <c r="T997" s="5"/>
      <c r="U997" s="4"/>
      <c r="V997" s="4"/>
      <c r="W997" s="6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447"/>
    </row>
    <row r="998" spans="1:34" s="170" customFormat="1" ht="12" hidden="1" customHeight="1" x14ac:dyDescent="0.2">
      <c r="A998" s="593">
        <v>1</v>
      </c>
      <c r="B998" s="593" t="s">
        <v>120</v>
      </c>
      <c r="C998" s="463" t="s">
        <v>32</v>
      </c>
      <c r="D998" s="613" t="s">
        <v>101</v>
      </c>
      <c r="E998" s="462">
        <v>2003</v>
      </c>
      <c r="F998" s="351">
        <v>-1</v>
      </c>
      <c r="G998" s="58">
        <v>729</v>
      </c>
      <c r="H998" s="82">
        <v>83</v>
      </c>
      <c r="I998" s="83">
        <v>812</v>
      </c>
      <c r="J998" s="58">
        <v>475</v>
      </c>
      <c r="K998" s="82">
        <v>53</v>
      </c>
      <c r="L998" s="83">
        <v>528</v>
      </c>
      <c r="M998" s="64">
        <v>675</v>
      </c>
      <c r="N998" s="64">
        <v>4042</v>
      </c>
      <c r="O998" s="172"/>
      <c r="P998" s="25"/>
      <c r="Q998" s="5"/>
      <c r="R998" s="4"/>
      <c r="S998" s="4"/>
      <c r="T998" s="5"/>
      <c r="U998" s="4"/>
      <c r="V998" s="4"/>
      <c r="W998" s="6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447"/>
    </row>
    <row r="999" spans="1:34" s="170" customFormat="1" ht="12" hidden="1" customHeight="1" x14ac:dyDescent="0.2">
      <c r="A999" s="593">
        <v>1</v>
      </c>
      <c r="B999" s="593"/>
      <c r="C999" s="463" t="s">
        <v>32</v>
      </c>
      <c r="D999" s="613" t="s">
        <v>101</v>
      </c>
      <c r="E999" s="462">
        <v>2004</v>
      </c>
      <c r="F999" s="351">
        <v>0</v>
      </c>
      <c r="G999" s="58">
        <v>337</v>
      </c>
      <c r="H999" s="82">
        <v>124</v>
      </c>
      <c r="I999" s="83">
        <v>461</v>
      </c>
      <c r="J999" s="58">
        <v>514</v>
      </c>
      <c r="K999" s="82">
        <v>53</v>
      </c>
      <c r="L999" s="83">
        <v>567</v>
      </c>
      <c r="M999" s="63">
        <v>648</v>
      </c>
      <c r="N999" s="64">
        <v>3961</v>
      </c>
      <c r="O999" s="172"/>
      <c r="P999" s="25"/>
      <c r="Q999" s="5"/>
      <c r="R999" s="4"/>
      <c r="S999" s="4"/>
      <c r="T999" s="5"/>
      <c r="U999" s="4"/>
      <c r="V999" s="4"/>
      <c r="W999" s="6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447"/>
    </row>
    <row r="1000" spans="1:34" s="170" customFormat="1" ht="12" hidden="1" customHeight="1" x14ac:dyDescent="0.2">
      <c r="A1000" s="593">
        <v>1</v>
      </c>
      <c r="B1000" s="593"/>
      <c r="C1000" s="463" t="s">
        <v>32</v>
      </c>
      <c r="D1000" s="632" t="s">
        <v>224</v>
      </c>
      <c r="E1000" s="461">
        <v>2006</v>
      </c>
      <c r="F1000" s="351">
        <v>3</v>
      </c>
      <c r="G1000" s="58" t="s">
        <v>331</v>
      </c>
      <c r="H1000" s="82" t="s">
        <v>331</v>
      </c>
      <c r="I1000" s="83">
        <v>572</v>
      </c>
      <c r="J1000" s="58" t="s">
        <v>331</v>
      </c>
      <c r="K1000" s="82" t="s">
        <v>331</v>
      </c>
      <c r="L1000" s="83">
        <v>342</v>
      </c>
      <c r="M1000" s="63" t="s">
        <v>331</v>
      </c>
      <c r="N1000" s="63">
        <v>3596</v>
      </c>
      <c r="O1000" s="172" t="s">
        <v>5</v>
      </c>
      <c r="P1000" s="25"/>
      <c r="Q1000" s="5"/>
      <c r="R1000" s="4"/>
      <c r="S1000" s="4"/>
      <c r="T1000" s="5"/>
      <c r="U1000" s="4"/>
      <c r="V1000" s="4"/>
      <c r="W1000" s="6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447"/>
    </row>
    <row r="1001" spans="1:34" s="170" customFormat="1" ht="12" hidden="1" customHeight="1" x14ac:dyDescent="0.2">
      <c r="A1001" s="593"/>
      <c r="B1001" s="593"/>
      <c r="C1001" s="463" t="s">
        <v>32</v>
      </c>
      <c r="D1001" s="632"/>
      <c r="E1001" s="460"/>
      <c r="F1001" s="351">
        <v>12</v>
      </c>
      <c r="G1001" s="292"/>
      <c r="H1001" s="293"/>
      <c r="I1001" s="295"/>
      <c r="J1001" s="292"/>
      <c r="K1001" s="77"/>
      <c r="L1001" s="295"/>
      <c r="M1001" s="296"/>
      <c r="N1001" s="298"/>
      <c r="O1001" s="172"/>
      <c r="P1001" s="25"/>
      <c r="Q1001" s="5"/>
      <c r="R1001" s="4"/>
      <c r="S1001" s="4"/>
      <c r="T1001" s="5"/>
      <c r="U1001" s="4"/>
      <c r="V1001" s="4"/>
      <c r="W1001" s="6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447"/>
    </row>
    <row r="1002" spans="1:34" s="147" customFormat="1" ht="12" hidden="1" customHeight="1" x14ac:dyDescent="0.2">
      <c r="A1002" s="593">
        <v>1</v>
      </c>
      <c r="B1002" s="593"/>
      <c r="C1002" s="462"/>
      <c r="D1002" s="632" t="s">
        <v>224</v>
      </c>
      <c r="E1002" s="461">
        <v>2007</v>
      </c>
      <c r="F1002" s="351">
        <v>4</v>
      </c>
      <c r="G1002" s="58">
        <v>570</v>
      </c>
      <c r="H1002" s="82">
        <v>276</v>
      </c>
      <c r="I1002" s="83">
        <v>846</v>
      </c>
      <c r="J1002" s="58">
        <v>243</v>
      </c>
      <c r="K1002" s="82">
        <v>123</v>
      </c>
      <c r="L1002" s="83">
        <v>366</v>
      </c>
      <c r="M1002" s="63">
        <v>41</v>
      </c>
      <c r="N1002" s="64">
        <v>3921</v>
      </c>
      <c r="O1002" s="172"/>
      <c r="P1002" s="25"/>
      <c r="Q1002" s="4"/>
      <c r="R1002" s="4"/>
      <c r="S1002" s="4"/>
      <c r="T1002" s="4"/>
      <c r="U1002" s="4"/>
      <c r="V1002" s="4"/>
      <c r="W1002" s="4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447"/>
    </row>
    <row r="1003" spans="1:34" s="147" customFormat="1" ht="12" hidden="1" customHeight="1" x14ac:dyDescent="0.2">
      <c r="A1003" s="593">
        <v>1</v>
      </c>
      <c r="B1003" s="593"/>
      <c r="C1003" s="463" t="s">
        <v>32</v>
      </c>
      <c r="D1003" s="632" t="s">
        <v>224</v>
      </c>
      <c r="E1003" s="461">
        <v>2008</v>
      </c>
      <c r="F1003" s="351">
        <v>5</v>
      </c>
      <c r="G1003" s="58">
        <v>490</v>
      </c>
      <c r="H1003" s="82">
        <v>261</v>
      </c>
      <c r="I1003" s="83">
        <v>751</v>
      </c>
      <c r="J1003" s="58">
        <v>267</v>
      </c>
      <c r="K1003" s="82">
        <v>93</v>
      </c>
      <c r="L1003" s="83">
        <v>360</v>
      </c>
      <c r="M1003" s="63">
        <v>34</v>
      </c>
      <c r="N1003" s="64">
        <v>4247</v>
      </c>
      <c r="O1003" s="172"/>
      <c r="P1003" s="25"/>
      <c r="Q1003" s="4"/>
      <c r="R1003" s="4"/>
      <c r="S1003" s="4"/>
      <c r="T1003" s="4"/>
      <c r="U1003" s="4"/>
      <c r="V1003" s="4"/>
      <c r="W1003" s="4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447"/>
    </row>
    <row r="1004" spans="1:34" s="287" customFormat="1" ht="26.25" customHeight="1" x14ac:dyDescent="0.2">
      <c r="A1004" s="599"/>
      <c r="B1004" s="600"/>
      <c r="C1004" s="608"/>
      <c r="D1004" s="631" t="s">
        <v>199</v>
      </c>
      <c r="E1004" s="459" t="s">
        <v>198</v>
      </c>
      <c r="F1004" s="529">
        <v>6</v>
      </c>
      <c r="G1004" s="54" t="s">
        <v>245</v>
      </c>
      <c r="H1004" s="264"/>
      <c r="I1004" s="265"/>
      <c r="J1004" s="55" t="s">
        <v>246</v>
      </c>
      <c r="K1004" s="264"/>
      <c r="L1004" s="264"/>
      <c r="M1004" s="71" t="s">
        <v>247</v>
      </c>
      <c r="N1004" s="57" t="s">
        <v>248</v>
      </c>
      <c r="O1004" s="173"/>
      <c r="P1004" s="14"/>
      <c r="Q1004" s="18"/>
      <c r="R1004" s="16" t="s">
        <v>0</v>
      </c>
      <c r="S1004" s="18"/>
      <c r="T1004" s="19"/>
      <c r="U1004" s="17" t="s">
        <v>0</v>
      </c>
      <c r="V1004" s="20"/>
      <c r="W1004" s="21" t="s">
        <v>2</v>
      </c>
      <c r="X1004" s="14"/>
      <c r="Y1004" s="16"/>
      <c r="Z1004" s="18"/>
      <c r="AA1004" s="16" t="s">
        <v>0</v>
      </c>
      <c r="AB1004" s="18"/>
      <c r="AC1004" s="18"/>
      <c r="AD1004" s="16" t="s">
        <v>0</v>
      </c>
      <c r="AE1004" s="18"/>
      <c r="AF1004" s="16" t="s">
        <v>1</v>
      </c>
      <c r="AG1004" s="16" t="s">
        <v>2</v>
      </c>
      <c r="AH1004" s="447"/>
    </row>
    <row r="1005" spans="1:34" s="170" customFormat="1" ht="6.75" customHeight="1" thickBot="1" x14ac:dyDescent="0.25">
      <c r="A1005" s="594"/>
      <c r="B1005" s="596"/>
      <c r="C1005" s="609"/>
      <c r="D1005" s="613"/>
      <c r="E1005" s="462"/>
      <c r="F1005" s="355">
        <v>15</v>
      </c>
      <c r="G1005" s="58"/>
      <c r="H1005" s="82"/>
      <c r="I1005" s="83"/>
      <c r="J1005" s="58"/>
      <c r="K1005" s="82"/>
      <c r="L1005" s="83"/>
      <c r="M1005" s="63"/>
      <c r="N1005" s="63"/>
      <c r="O1005" s="173"/>
      <c r="P1005" s="32"/>
      <c r="Q1005" s="11"/>
      <c r="R1005" s="11"/>
      <c r="S1005" s="11"/>
      <c r="T1005" s="11"/>
      <c r="U1005" s="11"/>
      <c r="V1005" s="11"/>
      <c r="W1005" s="11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447"/>
    </row>
    <row r="1006" spans="1:34" s="147" customFormat="1" ht="12" hidden="1" customHeight="1" x14ac:dyDescent="0.2">
      <c r="A1006" s="593">
        <v>1</v>
      </c>
      <c r="B1006" s="593"/>
      <c r="C1006" s="609"/>
      <c r="D1006" s="473"/>
      <c r="E1006" s="461">
        <v>2009</v>
      </c>
      <c r="F1006" s="351">
        <v>6</v>
      </c>
      <c r="G1006" s="58">
        <v>546</v>
      </c>
      <c r="H1006" s="82">
        <v>154</v>
      </c>
      <c r="I1006" s="83">
        <v>700</v>
      </c>
      <c r="J1006" s="58">
        <v>419</v>
      </c>
      <c r="K1006" s="77">
        <v>84</v>
      </c>
      <c r="L1006" s="344">
        <f>J1006+K1006</f>
        <v>503</v>
      </c>
      <c r="M1006" s="63">
        <v>10</v>
      </c>
      <c r="N1006" s="64">
        <v>4731</v>
      </c>
      <c r="O1006" s="172" t="s">
        <v>5</v>
      </c>
      <c r="P1006" s="25"/>
      <c r="Q1006" s="4"/>
      <c r="R1006" s="4"/>
      <c r="S1006" s="4"/>
      <c r="T1006" s="4"/>
      <c r="U1006" s="4"/>
      <c r="V1006" s="4"/>
      <c r="W1006" s="4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447"/>
    </row>
    <row r="1007" spans="1:34" s="147" customFormat="1" ht="12" customHeight="1" x14ac:dyDescent="0.2">
      <c r="A1007" s="593">
        <v>1</v>
      </c>
      <c r="B1007" s="593"/>
      <c r="C1007" s="463" t="s">
        <v>32</v>
      </c>
      <c r="D1007" s="632" t="s">
        <v>224</v>
      </c>
      <c r="E1007" s="462">
        <v>2010</v>
      </c>
      <c r="F1007" s="351">
        <v>7</v>
      </c>
      <c r="G1007" s="409">
        <v>637</v>
      </c>
      <c r="H1007" s="410">
        <v>105</v>
      </c>
      <c r="I1007" s="411">
        <f>SUM(H1007,G1007)</f>
        <v>742</v>
      </c>
      <c r="J1007" s="409">
        <v>415</v>
      </c>
      <c r="K1007" s="412">
        <v>81</v>
      </c>
      <c r="L1007" s="344">
        <f>J1007+K1007</f>
        <v>496</v>
      </c>
      <c r="M1007" s="65">
        <v>95</v>
      </c>
      <c r="N1007" s="65">
        <v>5132</v>
      </c>
      <c r="O1007" s="172"/>
      <c r="P1007" s="25"/>
      <c r="Q1007" s="4"/>
      <c r="R1007" s="4"/>
      <c r="S1007" s="4"/>
      <c r="T1007" s="4"/>
      <c r="U1007" s="4"/>
      <c r="V1007" s="4"/>
      <c r="W1007" s="4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438"/>
    </row>
    <row r="1008" spans="1:34" s="446" customFormat="1" ht="12" customHeight="1" x14ac:dyDescent="0.2">
      <c r="A1008" s="593"/>
      <c r="B1008" s="593"/>
      <c r="C1008" s="463"/>
      <c r="D1008" s="613"/>
      <c r="E1008" s="462">
        <v>2011</v>
      </c>
      <c r="F1008" s="351"/>
      <c r="G1008" s="409">
        <v>654</v>
      </c>
      <c r="H1008" s="410">
        <v>129</v>
      </c>
      <c r="I1008" s="411">
        <f>SUM(H1008,G1008)</f>
        <v>783</v>
      </c>
      <c r="J1008" s="409">
        <v>595</v>
      </c>
      <c r="K1008" s="412">
        <v>122</v>
      </c>
      <c r="L1008" s="344">
        <f>J1008+K1008</f>
        <v>717</v>
      </c>
      <c r="M1008" s="65">
        <v>15</v>
      </c>
      <c r="N1008" s="65">
        <v>5834</v>
      </c>
      <c r="O1008" s="531"/>
      <c r="P1008" s="266"/>
      <c r="Q1008" s="268"/>
      <c r="R1008" s="268"/>
      <c r="S1008" s="268"/>
      <c r="T1008" s="268"/>
      <c r="U1008" s="268"/>
      <c r="V1008" s="268"/>
      <c r="W1008" s="268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438">
        <f>N1007+L1008-M1008</f>
        <v>5834</v>
      </c>
    </row>
    <row r="1009" spans="1:34" s="446" customFormat="1" ht="12" customHeight="1" x14ac:dyDescent="0.2">
      <c r="A1009" s="593"/>
      <c r="B1009" s="593"/>
      <c r="C1009" s="463"/>
      <c r="D1009" s="613"/>
      <c r="E1009" s="462" t="s">
        <v>381</v>
      </c>
      <c r="F1009" s="351"/>
      <c r="G1009" s="342">
        <v>535</v>
      </c>
      <c r="H1009" s="343">
        <v>104</v>
      </c>
      <c r="I1009" s="344">
        <v>639</v>
      </c>
      <c r="J1009" s="345">
        <v>718</v>
      </c>
      <c r="K1009" s="343">
        <v>112</v>
      </c>
      <c r="L1009" s="344">
        <f>J1009+K1009</f>
        <v>830</v>
      </c>
      <c r="M1009" s="346">
        <v>248</v>
      </c>
      <c r="N1009" s="346">
        <v>6416</v>
      </c>
      <c r="O1009" s="531"/>
      <c r="P1009" s="266"/>
      <c r="Q1009" s="268"/>
      <c r="R1009" s="268"/>
      <c r="S1009" s="268"/>
      <c r="T1009" s="268"/>
      <c r="U1009" s="268"/>
      <c r="V1009" s="268"/>
      <c r="W1009" s="268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438">
        <f>N1008+L1009-M1009</f>
        <v>6416</v>
      </c>
    </row>
    <row r="1010" spans="1:34" s="446" customFormat="1" ht="12" customHeight="1" x14ac:dyDescent="0.2">
      <c r="A1010" s="593"/>
      <c r="B1010" s="593"/>
      <c r="C1010" s="463"/>
      <c r="D1010" s="613"/>
      <c r="E1010" s="462">
        <v>2013</v>
      </c>
      <c r="F1010" s="351"/>
      <c r="G1010" s="343">
        <v>641</v>
      </c>
      <c r="H1010" s="343">
        <v>106</v>
      </c>
      <c r="I1010" s="344">
        <v>747</v>
      </c>
      <c r="J1010" s="345">
        <v>501</v>
      </c>
      <c r="K1010" s="343">
        <v>85</v>
      </c>
      <c r="L1010" s="344">
        <f>J1010+K1010</f>
        <v>586</v>
      </c>
      <c r="M1010" s="346">
        <v>124</v>
      </c>
      <c r="N1010" s="346">
        <v>6876</v>
      </c>
      <c r="O1010" s="531"/>
      <c r="P1010" s="266"/>
      <c r="Q1010" s="268"/>
      <c r="R1010" s="268"/>
      <c r="S1010" s="268"/>
      <c r="T1010" s="268"/>
      <c r="U1010" s="268"/>
      <c r="V1010" s="268"/>
      <c r="W1010" s="268"/>
      <c r="X1010" s="59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438"/>
    </row>
    <row r="1011" spans="1:34" s="446" customFormat="1" ht="12" customHeight="1" x14ac:dyDescent="0.2">
      <c r="A1011" s="593"/>
      <c r="B1011" s="593"/>
      <c r="C1011" s="463"/>
      <c r="D1011" s="613"/>
      <c r="E1011" s="463">
        <v>2014</v>
      </c>
      <c r="F1011" s="351"/>
      <c r="G1011" s="343">
        <v>567</v>
      </c>
      <c r="H1011" s="343">
        <v>132</v>
      </c>
      <c r="I1011" s="344">
        <v>699</v>
      </c>
      <c r="J1011" s="345">
        <v>459</v>
      </c>
      <c r="K1011" s="343">
        <v>78</v>
      </c>
      <c r="L1011" s="344">
        <v>537</v>
      </c>
      <c r="M1011" s="346">
        <v>149</v>
      </c>
      <c r="N1011" s="346">
        <v>7254</v>
      </c>
      <c r="O1011" s="531"/>
      <c r="P1011" s="266"/>
      <c r="Q1011" s="268"/>
      <c r="R1011" s="268"/>
      <c r="S1011" s="268"/>
      <c r="T1011" s="268"/>
      <c r="U1011" s="268"/>
      <c r="V1011" s="268"/>
      <c r="W1011" s="268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438"/>
    </row>
    <row r="1012" spans="1:34" s="147" customFormat="1" ht="6.75" customHeight="1" thickBot="1" x14ac:dyDescent="0.25">
      <c r="A1012" s="593"/>
      <c r="B1012" s="595"/>
      <c r="C1012" s="463"/>
      <c r="D1012" s="613"/>
      <c r="E1012" s="462"/>
      <c r="F1012" s="351">
        <v>8</v>
      </c>
      <c r="G1012" s="58"/>
      <c r="H1012" s="82"/>
      <c r="I1012" s="83"/>
      <c r="J1012" s="58"/>
      <c r="K1012" s="82"/>
      <c r="L1012" s="83"/>
      <c r="M1012" s="63"/>
      <c r="N1012" s="64"/>
      <c r="O1012" s="172"/>
      <c r="P1012" s="25"/>
      <c r="Q1012" s="4"/>
      <c r="R1012" s="4"/>
      <c r="S1012" s="4"/>
      <c r="T1012" s="4"/>
      <c r="U1012" s="4"/>
      <c r="V1012" s="4"/>
      <c r="W1012" s="4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447"/>
    </row>
    <row r="1013" spans="1:34" s="147" customFormat="1" ht="12" hidden="1" customHeight="1" x14ac:dyDescent="0.2">
      <c r="A1013" s="593">
        <v>1</v>
      </c>
      <c r="B1013" s="593"/>
      <c r="C1013" s="463"/>
      <c r="D1013" s="632" t="s">
        <v>102</v>
      </c>
      <c r="E1013" s="462">
        <v>1991</v>
      </c>
      <c r="F1013" s="351">
        <v>9</v>
      </c>
      <c r="G1013" s="58">
        <v>0</v>
      </c>
      <c r="H1013" s="82">
        <v>0</v>
      </c>
      <c r="I1013" s="83">
        <v>0</v>
      </c>
      <c r="J1013" s="58">
        <v>0</v>
      </c>
      <c r="K1013" s="82">
        <v>0</v>
      </c>
      <c r="L1013" s="83">
        <v>0</v>
      </c>
      <c r="M1013" s="63">
        <v>0</v>
      </c>
      <c r="N1013" s="63">
        <v>0</v>
      </c>
      <c r="O1013" s="172"/>
      <c r="P1013" s="29"/>
      <c r="Q1013" s="5"/>
      <c r="R1013" s="4"/>
      <c r="S1013" s="4"/>
      <c r="T1013" s="5"/>
      <c r="U1013" s="4"/>
      <c r="V1013" s="4"/>
      <c r="W1013" s="6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447"/>
    </row>
    <row r="1014" spans="1:34" s="147" customFormat="1" ht="12" hidden="1" customHeight="1" x14ac:dyDescent="0.2">
      <c r="A1014" s="593">
        <v>1</v>
      </c>
      <c r="B1014" s="593"/>
      <c r="C1014" s="462" t="s">
        <v>33</v>
      </c>
      <c r="D1014" s="632" t="s">
        <v>102</v>
      </c>
      <c r="E1014" s="462">
        <v>1992</v>
      </c>
      <c r="F1014" s="351">
        <v>10</v>
      </c>
      <c r="G1014" s="58">
        <v>0</v>
      </c>
      <c r="H1014" s="82">
        <v>0</v>
      </c>
      <c r="I1014" s="83">
        <v>0</v>
      </c>
      <c r="J1014" s="58">
        <v>0</v>
      </c>
      <c r="K1014" s="82">
        <v>0</v>
      </c>
      <c r="L1014" s="83">
        <v>0</v>
      </c>
      <c r="M1014" s="63">
        <v>0</v>
      </c>
      <c r="N1014" s="63">
        <v>0</v>
      </c>
      <c r="O1014" s="172"/>
      <c r="P1014" s="29"/>
      <c r="Q1014" s="5"/>
      <c r="R1014" s="4"/>
      <c r="S1014" s="4"/>
      <c r="T1014" s="5"/>
      <c r="U1014" s="4"/>
      <c r="V1014" s="4"/>
      <c r="W1014" s="6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447"/>
    </row>
    <row r="1015" spans="1:34" s="147" customFormat="1" ht="12" hidden="1" customHeight="1" x14ac:dyDescent="0.2">
      <c r="A1015" s="593">
        <v>1</v>
      </c>
      <c r="B1015" s="593"/>
      <c r="C1015" s="462" t="s">
        <v>33</v>
      </c>
      <c r="D1015" s="632" t="s">
        <v>102</v>
      </c>
      <c r="E1015" s="462">
        <v>1993</v>
      </c>
      <c r="F1015" s="351">
        <v>11</v>
      </c>
      <c r="G1015" s="58">
        <v>0</v>
      </c>
      <c r="H1015" s="82">
        <v>0</v>
      </c>
      <c r="I1015" s="83">
        <v>0</v>
      </c>
      <c r="J1015" s="58">
        <v>0</v>
      </c>
      <c r="K1015" s="82">
        <v>0</v>
      </c>
      <c r="L1015" s="83">
        <v>0</v>
      </c>
      <c r="M1015" s="63">
        <v>0</v>
      </c>
      <c r="N1015" s="63">
        <v>0</v>
      </c>
      <c r="O1015" s="172"/>
      <c r="P1015" s="29"/>
      <c r="Q1015" s="5"/>
      <c r="R1015" s="4"/>
      <c r="S1015" s="4"/>
      <c r="T1015" s="5"/>
      <c r="U1015" s="4"/>
      <c r="V1015" s="4"/>
      <c r="W1015" s="6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447"/>
    </row>
    <row r="1016" spans="1:34" s="147" customFormat="1" ht="12" hidden="1" customHeight="1" x14ac:dyDescent="0.2">
      <c r="A1016" s="593">
        <v>1</v>
      </c>
      <c r="B1016" s="593"/>
      <c r="C1016" s="462" t="s">
        <v>33</v>
      </c>
      <c r="D1016" s="632" t="s">
        <v>102</v>
      </c>
      <c r="E1016" s="462">
        <v>1994</v>
      </c>
      <c r="F1016" s="352">
        <v>12</v>
      </c>
      <c r="G1016" s="58">
        <v>9</v>
      </c>
      <c r="H1016" s="82">
        <v>49</v>
      </c>
      <c r="I1016" s="83">
        <v>58</v>
      </c>
      <c r="J1016" s="58">
        <v>0</v>
      </c>
      <c r="K1016" s="82">
        <v>0</v>
      </c>
      <c r="L1016" s="83">
        <v>0</v>
      </c>
      <c r="M1016" s="63">
        <v>0</v>
      </c>
      <c r="N1016" s="64">
        <v>0</v>
      </c>
      <c r="O1016" s="172"/>
      <c r="P1016" s="29"/>
      <c r="Q1016" s="5"/>
      <c r="R1016" s="4"/>
      <c r="S1016" s="4"/>
      <c r="T1016" s="5"/>
      <c r="U1016" s="4"/>
      <c r="V1016" s="4"/>
      <c r="W1016" s="6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447"/>
    </row>
    <row r="1017" spans="1:34" s="147" customFormat="1" ht="12" hidden="1" customHeight="1" x14ac:dyDescent="0.2">
      <c r="A1017" s="593">
        <v>1</v>
      </c>
      <c r="B1017" s="593"/>
      <c r="C1017" s="462" t="s">
        <v>33</v>
      </c>
      <c r="D1017" s="632" t="s">
        <v>102</v>
      </c>
      <c r="E1017" s="462">
        <v>1995</v>
      </c>
      <c r="F1017" s="351">
        <v>13</v>
      </c>
      <c r="G1017" s="58">
        <v>11</v>
      </c>
      <c r="H1017" s="82">
        <v>34</v>
      </c>
      <c r="I1017" s="83">
        <v>45</v>
      </c>
      <c r="J1017" s="58">
        <v>4</v>
      </c>
      <c r="K1017" s="82">
        <v>56</v>
      </c>
      <c r="L1017" s="83">
        <v>60</v>
      </c>
      <c r="M1017" s="63">
        <v>0</v>
      </c>
      <c r="N1017" s="64">
        <v>60</v>
      </c>
      <c r="O1017" s="172"/>
      <c r="P1017" s="29"/>
      <c r="Q1017" s="5"/>
      <c r="R1017" s="4"/>
      <c r="S1017" s="4"/>
      <c r="T1017" s="5"/>
      <c r="U1017" s="4"/>
      <c r="V1017" s="4"/>
      <c r="W1017" s="6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447"/>
    </row>
    <row r="1018" spans="1:34" s="147" customFormat="1" ht="12" hidden="1" customHeight="1" x14ac:dyDescent="0.2">
      <c r="A1018" s="593">
        <v>1</v>
      </c>
      <c r="B1018" s="593"/>
      <c r="C1018" s="462" t="s">
        <v>33</v>
      </c>
      <c r="D1018" s="632" t="s">
        <v>102</v>
      </c>
      <c r="E1018" s="462">
        <v>1996</v>
      </c>
      <c r="F1018" s="352">
        <v>14</v>
      </c>
      <c r="G1018" s="58">
        <v>6</v>
      </c>
      <c r="H1018" s="82">
        <v>20</v>
      </c>
      <c r="I1018" s="83">
        <v>26</v>
      </c>
      <c r="J1018" s="58">
        <v>1</v>
      </c>
      <c r="K1018" s="82">
        <v>29</v>
      </c>
      <c r="L1018" s="83">
        <v>30</v>
      </c>
      <c r="M1018" s="63">
        <v>0</v>
      </c>
      <c r="N1018" s="64">
        <v>90</v>
      </c>
      <c r="O1018" s="172"/>
      <c r="P1018" s="29"/>
      <c r="Q1018" s="5"/>
      <c r="R1018" s="4"/>
      <c r="S1018" s="4"/>
      <c r="T1018" s="5"/>
      <c r="U1018" s="4"/>
      <c r="V1018" s="4"/>
      <c r="W1018" s="6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447"/>
    </row>
    <row r="1019" spans="1:34" s="147" customFormat="1" ht="12" hidden="1" customHeight="1" x14ac:dyDescent="0.2">
      <c r="A1019" s="593">
        <v>1</v>
      </c>
      <c r="B1019" s="593"/>
      <c r="C1019" s="462" t="s">
        <v>33</v>
      </c>
      <c r="D1019" s="632" t="s">
        <v>102</v>
      </c>
      <c r="E1019" s="462">
        <v>1997</v>
      </c>
      <c r="F1019" s="351">
        <v>15</v>
      </c>
      <c r="G1019" s="58">
        <v>18</v>
      </c>
      <c r="H1019" s="82">
        <v>36</v>
      </c>
      <c r="I1019" s="83">
        <v>54</v>
      </c>
      <c r="J1019" s="58">
        <v>11</v>
      </c>
      <c r="K1019" s="82">
        <v>10</v>
      </c>
      <c r="L1019" s="83">
        <v>21</v>
      </c>
      <c r="M1019" s="63">
        <v>10</v>
      </c>
      <c r="N1019" s="64">
        <v>101</v>
      </c>
      <c r="O1019" s="172"/>
      <c r="P1019" s="29"/>
      <c r="Q1019" s="5"/>
      <c r="R1019" s="4"/>
      <c r="S1019" s="4"/>
      <c r="T1019" s="5"/>
      <c r="U1019" s="4"/>
      <c r="V1019" s="4"/>
      <c r="W1019" s="6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447"/>
    </row>
    <row r="1020" spans="1:34" s="147" customFormat="1" ht="12" hidden="1" customHeight="1" x14ac:dyDescent="0.2">
      <c r="A1020" s="593">
        <v>1</v>
      </c>
      <c r="B1020" s="593"/>
      <c r="C1020" s="462" t="s">
        <v>33</v>
      </c>
      <c r="D1020" s="632" t="s">
        <v>102</v>
      </c>
      <c r="E1020" s="466">
        <v>1998</v>
      </c>
      <c r="F1020" s="352">
        <v>16</v>
      </c>
      <c r="G1020" s="58">
        <v>2</v>
      </c>
      <c r="H1020" s="82">
        <v>55</v>
      </c>
      <c r="I1020" s="83">
        <v>57</v>
      </c>
      <c r="J1020" s="58">
        <v>5</v>
      </c>
      <c r="K1020" s="82">
        <v>49</v>
      </c>
      <c r="L1020" s="83">
        <v>54</v>
      </c>
      <c r="M1020" s="64">
        <v>5</v>
      </c>
      <c r="N1020" s="64">
        <v>149</v>
      </c>
      <c r="O1020" s="172" t="s">
        <v>5</v>
      </c>
      <c r="P1020" s="29"/>
      <c r="Q1020" s="5"/>
      <c r="R1020" s="4"/>
      <c r="S1020" s="4"/>
      <c r="T1020" s="5"/>
      <c r="U1020" s="4"/>
      <c r="V1020" s="4"/>
      <c r="W1020" s="6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447"/>
    </row>
    <row r="1021" spans="1:34" s="147" customFormat="1" ht="12" hidden="1" customHeight="1" thickBot="1" x14ac:dyDescent="0.25">
      <c r="A1021" s="593">
        <v>1</v>
      </c>
      <c r="B1021" s="591"/>
      <c r="C1021" s="462" t="s">
        <v>33</v>
      </c>
      <c r="D1021" s="632" t="s">
        <v>102</v>
      </c>
      <c r="E1021" s="466">
        <v>1999</v>
      </c>
      <c r="F1021" s="353">
        <v>17</v>
      </c>
      <c r="G1021" s="58">
        <v>13</v>
      </c>
      <c r="H1021" s="82">
        <v>24</v>
      </c>
      <c r="I1021" s="83">
        <v>37</v>
      </c>
      <c r="J1021" s="58">
        <v>6</v>
      </c>
      <c r="K1021" s="82">
        <v>40</v>
      </c>
      <c r="L1021" s="83">
        <v>46</v>
      </c>
      <c r="M1021" s="64">
        <v>8</v>
      </c>
      <c r="N1021" s="64">
        <v>186</v>
      </c>
      <c r="O1021" s="172" t="s">
        <v>5</v>
      </c>
      <c r="P1021" s="31"/>
      <c r="Q1021" s="12"/>
      <c r="R1021" s="11"/>
      <c r="S1021" s="11"/>
      <c r="T1021" s="12"/>
      <c r="U1021" s="11"/>
      <c r="V1021" s="11"/>
      <c r="W1021" s="13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447"/>
    </row>
    <row r="1022" spans="1:34" s="147" customFormat="1" ht="12" hidden="1" customHeight="1" x14ac:dyDescent="0.2">
      <c r="A1022" s="593">
        <v>1</v>
      </c>
      <c r="B1022" s="598"/>
      <c r="C1022" s="462" t="s">
        <v>33</v>
      </c>
      <c r="D1022" s="632" t="s">
        <v>102</v>
      </c>
      <c r="E1022" s="466">
        <v>2000</v>
      </c>
      <c r="F1022" s="351">
        <v>-5</v>
      </c>
      <c r="G1022" s="58">
        <v>4</v>
      </c>
      <c r="H1022" s="82">
        <v>22</v>
      </c>
      <c r="I1022" s="83">
        <v>26</v>
      </c>
      <c r="J1022" s="58">
        <v>12</v>
      </c>
      <c r="K1022" s="82">
        <v>12</v>
      </c>
      <c r="L1022" s="83">
        <v>24</v>
      </c>
      <c r="M1022" s="64">
        <v>12</v>
      </c>
      <c r="N1022" s="64">
        <v>198</v>
      </c>
      <c r="O1022" s="172"/>
      <c r="P1022" s="31"/>
      <c r="Q1022" s="12"/>
      <c r="R1022" s="11"/>
      <c r="S1022" s="11"/>
      <c r="T1022" s="12"/>
      <c r="U1022" s="11"/>
      <c r="V1022" s="11"/>
      <c r="W1022" s="13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447"/>
    </row>
    <row r="1023" spans="1:34" s="147" customFormat="1" ht="12" hidden="1" customHeight="1" x14ac:dyDescent="0.2">
      <c r="A1023" s="593">
        <v>1</v>
      </c>
      <c r="B1023" s="598"/>
      <c r="C1023" s="462" t="s">
        <v>33</v>
      </c>
      <c r="D1023" s="632" t="s">
        <v>102</v>
      </c>
      <c r="E1023" s="466">
        <v>2001</v>
      </c>
      <c r="F1023" s="351">
        <v>-4</v>
      </c>
      <c r="G1023" s="58">
        <v>9</v>
      </c>
      <c r="H1023" s="82">
        <v>30</v>
      </c>
      <c r="I1023" s="83">
        <v>39</v>
      </c>
      <c r="J1023" s="58">
        <v>2</v>
      </c>
      <c r="K1023" s="82">
        <v>4</v>
      </c>
      <c r="L1023" s="83">
        <v>6</v>
      </c>
      <c r="M1023" s="64">
        <v>31</v>
      </c>
      <c r="N1023" s="64">
        <v>173</v>
      </c>
      <c r="O1023" s="172"/>
      <c r="P1023" s="31"/>
      <c r="Q1023" s="12"/>
      <c r="R1023" s="11"/>
      <c r="S1023" s="11"/>
      <c r="T1023" s="12"/>
      <c r="U1023" s="11"/>
      <c r="V1023" s="11"/>
      <c r="W1023" s="13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447"/>
    </row>
    <row r="1024" spans="1:34" s="147" customFormat="1" ht="12" hidden="1" customHeight="1" x14ac:dyDescent="0.2">
      <c r="A1024" s="593">
        <v>1</v>
      </c>
      <c r="B1024" s="598"/>
      <c r="C1024" s="462" t="s">
        <v>33</v>
      </c>
      <c r="D1024" s="632" t="s">
        <v>102</v>
      </c>
      <c r="E1024" s="462">
        <v>2002</v>
      </c>
      <c r="F1024" s="351">
        <v>-3</v>
      </c>
      <c r="G1024" s="58">
        <v>7</v>
      </c>
      <c r="H1024" s="82">
        <v>56</v>
      </c>
      <c r="I1024" s="83">
        <v>63</v>
      </c>
      <c r="J1024" s="58">
        <v>16</v>
      </c>
      <c r="K1024" s="82">
        <v>54</v>
      </c>
      <c r="L1024" s="83">
        <v>70</v>
      </c>
      <c r="M1024" s="64">
        <v>25</v>
      </c>
      <c r="N1024" s="64">
        <v>218</v>
      </c>
      <c r="O1024" s="172"/>
      <c r="P1024" s="31"/>
      <c r="Q1024" s="12"/>
      <c r="R1024" s="11"/>
      <c r="S1024" s="11"/>
      <c r="T1024" s="12"/>
      <c r="U1024" s="11"/>
      <c r="V1024" s="11"/>
      <c r="W1024" s="13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447"/>
    </row>
    <row r="1025" spans="1:34" s="147" customFormat="1" ht="12" hidden="1" customHeight="1" x14ac:dyDescent="0.2">
      <c r="A1025" s="593">
        <v>1</v>
      </c>
      <c r="B1025" s="598"/>
      <c r="C1025" s="462" t="s">
        <v>33</v>
      </c>
      <c r="D1025" s="632" t="s">
        <v>102</v>
      </c>
      <c r="E1025" s="462">
        <v>2003</v>
      </c>
      <c r="F1025" s="351">
        <v>-2</v>
      </c>
      <c r="G1025" s="58">
        <v>7</v>
      </c>
      <c r="H1025" s="82">
        <v>23</v>
      </c>
      <c r="I1025" s="83">
        <v>30</v>
      </c>
      <c r="J1025" s="58">
        <v>6</v>
      </c>
      <c r="K1025" s="82">
        <v>32</v>
      </c>
      <c r="L1025" s="83">
        <v>38</v>
      </c>
      <c r="M1025" s="64">
        <v>14</v>
      </c>
      <c r="N1025" s="64">
        <v>242</v>
      </c>
      <c r="O1025" s="172"/>
      <c r="P1025" s="31"/>
      <c r="Q1025" s="12"/>
      <c r="R1025" s="11"/>
      <c r="S1025" s="11"/>
      <c r="T1025" s="12"/>
      <c r="U1025" s="11"/>
      <c r="V1025" s="11"/>
      <c r="W1025" s="13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447"/>
    </row>
    <row r="1026" spans="1:34" s="147" customFormat="1" ht="12" hidden="1" customHeight="1" x14ac:dyDescent="0.2">
      <c r="A1026" s="593">
        <v>1</v>
      </c>
      <c r="B1026" s="598"/>
      <c r="C1026" s="462" t="s">
        <v>33</v>
      </c>
      <c r="D1026" s="632" t="s">
        <v>102</v>
      </c>
      <c r="E1026" s="462">
        <v>2004</v>
      </c>
      <c r="F1026" s="351">
        <v>-1</v>
      </c>
      <c r="G1026" s="58">
        <v>6</v>
      </c>
      <c r="H1026" s="82">
        <v>31</v>
      </c>
      <c r="I1026" s="83">
        <v>37</v>
      </c>
      <c r="J1026" s="58">
        <v>14</v>
      </c>
      <c r="K1026" s="82">
        <v>28</v>
      </c>
      <c r="L1026" s="83">
        <v>42</v>
      </c>
      <c r="M1026" s="63">
        <v>30</v>
      </c>
      <c r="N1026" s="64">
        <v>254</v>
      </c>
      <c r="O1026" s="172"/>
      <c r="P1026" s="31"/>
      <c r="Q1026" s="12"/>
      <c r="R1026" s="11"/>
      <c r="S1026" s="11"/>
      <c r="T1026" s="12"/>
      <c r="U1026" s="11"/>
      <c r="V1026" s="11"/>
      <c r="W1026" s="13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447"/>
    </row>
    <row r="1027" spans="1:34" s="147" customFormat="1" ht="12" hidden="1" customHeight="1" x14ac:dyDescent="0.2">
      <c r="A1027" s="593">
        <v>1</v>
      </c>
      <c r="B1027" s="591"/>
      <c r="C1027" s="462" t="s">
        <v>33</v>
      </c>
      <c r="D1027" s="632" t="s">
        <v>225</v>
      </c>
      <c r="E1027" s="461">
        <v>2006</v>
      </c>
      <c r="F1027" s="351">
        <v>0</v>
      </c>
      <c r="G1027" s="58">
        <v>8</v>
      </c>
      <c r="H1027" s="82">
        <v>37</v>
      </c>
      <c r="I1027" s="83">
        <v>45</v>
      </c>
      <c r="J1027" s="58">
        <v>5</v>
      </c>
      <c r="K1027" s="82">
        <v>24</v>
      </c>
      <c r="L1027" s="83">
        <v>29</v>
      </c>
      <c r="M1027" s="63">
        <v>4</v>
      </c>
      <c r="N1027" s="63">
        <v>248</v>
      </c>
      <c r="O1027" s="173"/>
      <c r="P1027" s="31"/>
      <c r="Q1027" s="12"/>
      <c r="R1027" s="11"/>
      <c r="S1027" s="11"/>
      <c r="T1027" s="12"/>
      <c r="U1027" s="11"/>
      <c r="V1027" s="11"/>
      <c r="W1027" s="13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447"/>
    </row>
    <row r="1028" spans="1:34" s="147" customFormat="1" ht="12" hidden="1" customHeight="1" x14ac:dyDescent="0.2">
      <c r="A1028" s="593">
        <v>1</v>
      </c>
      <c r="B1028" s="591"/>
      <c r="C1028" s="462" t="s">
        <v>33</v>
      </c>
      <c r="D1028" s="632" t="s">
        <v>225</v>
      </c>
      <c r="E1028" s="461">
        <v>2007</v>
      </c>
      <c r="F1028" s="351">
        <v>1</v>
      </c>
      <c r="G1028" s="58">
        <v>6</v>
      </c>
      <c r="H1028" s="82">
        <v>20</v>
      </c>
      <c r="I1028" s="83">
        <v>26</v>
      </c>
      <c r="J1028" s="58">
        <v>6</v>
      </c>
      <c r="K1028" s="82">
        <v>42</v>
      </c>
      <c r="L1028" s="83">
        <v>48</v>
      </c>
      <c r="M1028" s="63">
        <v>45</v>
      </c>
      <c r="N1028" s="63">
        <v>251</v>
      </c>
      <c r="O1028" s="173"/>
      <c r="P1028" s="32"/>
      <c r="Q1028" s="11"/>
      <c r="R1028" s="11"/>
      <c r="S1028" s="11"/>
      <c r="T1028" s="11"/>
      <c r="U1028" s="11"/>
      <c r="V1028" s="11"/>
      <c r="W1028" s="11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447"/>
    </row>
    <row r="1029" spans="1:34" s="147" customFormat="1" ht="12" hidden="1" customHeight="1" x14ac:dyDescent="0.2">
      <c r="A1029" s="593">
        <v>1</v>
      </c>
      <c r="B1029" s="591"/>
      <c r="C1029" s="462" t="s">
        <v>33</v>
      </c>
      <c r="D1029" s="632" t="s">
        <v>225</v>
      </c>
      <c r="E1029" s="461">
        <v>2008</v>
      </c>
      <c r="F1029" s="351">
        <v>2</v>
      </c>
      <c r="G1029" s="58">
        <v>11</v>
      </c>
      <c r="H1029" s="82">
        <v>18</v>
      </c>
      <c r="I1029" s="83">
        <v>29</v>
      </c>
      <c r="J1029" s="58">
        <v>13</v>
      </c>
      <c r="K1029" s="82">
        <v>32</v>
      </c>
      <c r="L1029" s="83">
        <v>45</v>
      </c>
      <c r="M1029" s="63">
        <v>55</v>
      </c>
      <c r="N1029" s="63">
        <v>241</v>
      </c>
      <c r="O1029" s="173"/>
      <c r="P1029" s="32"/>
      <c r="Q1029" s="11"/>
      <c r="R1029" s="11"/>
      <c r="S1029" s="11"/>
      <c r="T1029" s="11"/>
      <c r="U1029" s="11"/>
      <c r="V1029" s="11"/>
      <c r="W1029" s="11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447"/>
    </row>
    <row r="1030" spans="1:34" s="147" customFormat="1" ht="12" hidden="1" customHeight="1" x14ac:dyDescent="0.2">
      <c r="A1030" s="593">
        <v>1</v>
      </c>
      <c r="B1030" s="591"/>
      <c r="C1030" s="609"/>
      <c r="D1030" s="473"/>
      <c r="E1030" s="461">
        <v>2009</v>
      </c>
      <c r="F1030" s="351">
        <v>3</v>
      </c>
      <c r="G1030" s="58">
        <v>28</v>
      </c>
      <c r="H1030" s="82">
        <v>0</v>
      </c>
      <c r="I1030" s="83">
        <v>28</v>
      </c>
      <c r="J1030" s="58">
        <v>21</v>
      </c>
      <c r="K1030" s="77">
        <v>0</v>
      </c>
      <c r="L1030" s="344">
        <f>J1030+K1030</f>
        <v>21</v>
      </c>
      <c r="M1030" s="63">
        <v>49</v>
      </c>
      <c r="N1030" s="63">
        <v>262</v>
      </c>
      <c r="O1030" s="173"/>
      <c r="P1030" s="32"/>
      <c r="Q1030" s="11"/>
      <c r="R1030" s="11"/>
      <c r="S1030" s="11"/>
      <c r="T1030" s="11"/>
      <c r="U1030" s="11"/>
      <c r="V1030" s="11"/>
      <c r="W1030" s="11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447"/>
    </row>
    <row r="1031" spans="1:34" s="147" customFormat="1" ht="12" customHeight="1" x14ac:dyDescent="0.2">
      <c r="A1031" s="593">
        <v>1</v>
      </c>
      <c r="B1031" s="591"/>
      <c r="C1031" s="462" t="s">
        <v>33</v>
      </c>
      <c r="D1031" s="632" t="s">
        <v>225</v>
      </c>
      <c r="E1031" s="462">
        <v>2010</v>
      </c>
      <c r="F1031" s="351">
        <v>4</v>
      </c>
      <c r="G1031" s="409">
        <v>9</v>
      </c>
      <c r="H1031" s="410">
        <v>18</v>
      </c>
      <c r="I1031" s="411">
        <f>SUM(H1031,G1031)</f>
        <v>27</v>
      </c>
      <c r="J1031" s="409">
        <v>3</v>
      </c>
      <c r="K1031" s="412">
        <v>15</v>
      </c>
      <c r="L1031" s="344">
        <f>J1031+K1031</f>
        <v>18</v>
      </c>
      <c r="M1031" s="408">
        <v>47</v>
      </c>
      <c r="N1031" s="408">
        <v>233</v>
      </c>
      <c r="O1031" s="172"/>
      <c r="P1031" s="32"/>
      <c r="Q1031" s="11"/>
      <c r="R1031" s="11"/>
      <c r="S1031" s="11"/>
      <c r="T1031" s="11"/>
      <c r="U1031" s="11"/>
      <c r="V1031" s="11"/>
      <c r="W1031" s="11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438"/>
    </row>
    <row r="1032" spans="1:34" s="446" customFormat="1" ht="12" customHeight="1" x14ac:dyDescent="0.2">
      <c r="A1032" s="593"/>
      <c r="B1032" s="591"/>
      <c r="C1032" s="462"/>
      <c r="D1032" s="632"/>
      <c r="E1032" s="462">
        <v>2011</v>
      </c>
      <c r="F1032" s="351"/>
      <c r="G1032" s="409">
        <v>3</v>
      </c>
      <c r="H1032" s="410">
        <v>20</v>
      </c>
      <c r="I1032" s="411">
        <f>SUM(H1032,G1032)</f>
        <v>23</v>
      </c>
      <c r="J1032" s="409">
        <v>9</v>
      </c>
      <c r="K1032" s="412">
        <v>13</v>
      </c>
      <c r="L1032" s="344">
        <f>J1032+K1032</f>
        <v>22</v>
      </c>
      <c r="M1032" s="408">
        <v>31</v>
      </c>
      <c r="N1032" s="408">
        <v>224</v>
      </c>
      <c r="O1032" s="531"/>
      <c r="P1032" s="272"/>
      <c r="Q1032" s="274"/>
      <c r="R1032" s="274"/>
      <c r="S1032" s="274"/>
      <c r="T1032" s="274"/>
      <c r="U1032" s="274"/>
      <c r="V1032" s="274"/>
      <c r="W1032" s="274"/>
      <c r="X1032" s="60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438">
        <f>N1031+L1032-M1032</f>
        <v>224</v>
      </c>
    </row>
    <row r="1033" spans="1:34" s="446" customFormat="1" ht="12" customHeight="1" x14ac:dyDescent="0.2">
      <c r="A1033" s="593"/>
      <c r="B1033" s="591"/>
      <c r="C1033" s="462"/>
      <c r="D1033" s="632"/>
      <c r="E1033" s="462" t="s">
        <v>381</v>
      </c>
      <c r="F1033" s="351"/>
      <c r="G1033" s="342">
        <v>7</v>
      </c>
      <c r="H1033" s="343">
        <v>22</v>
      </c>
      <c r="I1033" s="344">
        <v>29</v>
      </c>
      <c r="J1033" s="345">
        <v>11</v>
      </c>
      <c r="K1033" s="343">
        <v>30</v>
      </c>
      <c r="L1033" s="344">
        <f>J1033+K1033</f>
        <v>41</v>
      </c>
      <c r="M1033" s="346">
        <v>0</v>
      </c>
      <c r="N1033" s="346">
        <v>265</v>
      </c>
      <c r="O1033" s="531"/>
      <c r="P1033" s="272"/>
      <c r="Q1033" s="274"/>
      <c r="R1033" s="274"/>
      <c r="S1033" s="274"/>
      <c r="T1033" s="274"/>
      <c r="U1033" s="274"/>
      <c r="V1033" s="274"/>
      <c r="W1033" s="274"/>
      <c r="X1033" s="60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438">
        <f>N1032+L1033-M1033</f>
        <v>265</v>
      </c>
    </row>
    <row r="1034" spans="1:34" s="446" customFormat="1" ht="12" customHeight="1" x14ac:dyDescent="0.2">
      <c r="A1034" s="593"/>
      <c r="B1034" s="591"/>
      <c r="C1034" s="462"/>
      <c r="D1034" s="632"/>
      <c r="E1034" s="462">
        <v>2013</v>
      </c>
      <c r="F1034" s="351"/>
      <c r="G1034" s="343">
        <v>10</v>
      </c>
      <c r="H1034" s="343">
        <v>20</v>
      </c>
      <c r="I1034" s="344">
        <v>30</v>
      </c>
      <c r="J1034" s="345">
        <v>0</v>
      </c>
      <c r="K1034" s="343">
        <v>18</v>
      </c>
      <c r="L1034" s="344">
        <f>J1034+K1034</f>
        <v>18</v>
      </c>
      <c r="M1034" s="346">
        <v>29</v>
      </c>
      <c r="N1034" s="346">
        <v>254</v>
      </c>
      <c r="O1034" s="531"/>
      <c r="P1034" s="272"/>
      <c r="Q1034" s="274"/>
      <c r="R1034" s="274"/>
      <c r="S1034" s="274"/>
      <c r="T1034" s="274"/>
      <c r="U1034" s="274"/>
      <c r="V1034" s="274"/>
      <c r="W1034" s="274"/>
      <c r="X1034" s="60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438"/>
    </row>
    <row r="1035" spans="1:34" s="446" customFormat="1" ht="12" customHeight="1" x14ac:dyDescent="0.2">
      <c r="A1035" s="593"/>
      <c r="B1035" s="591"/>
      <c r="C1035" s="462"/>
      <c r="D1035" s="632"/>
      <c r="E1035" s="463">
        <v>2014</v>
      </c>
      <c r="F1035" s="351"/>
      <c r="G1035" s="343">
        <v>9</v>
      </c>
      <c r="H1035" s="343">
        <v>9</v>
      </c>
      <c r="I1035" s="344">
        <v>18</v>
      </c>
      <c r="J1035" s="345">
        <v>6</v>
      </c>
      <c r="K1035" s="343">
        <v>20</v>
      </c>
      <c r="L1035" s="344">
        <v>26</v>
      </c>
      <c r="M1035" s="346">
        <v>27</v>
      </c>
      <c r="N1035" s="346">
        <v>253</v>
      </c>
      <c r="O1035" s="531"/>
      <c r="P1035" s="272"/>
      <c r="Q1035" s="274"/>
      <c r="R1035" s="274"/>
      <c r="S1035" s="274"/>
      <c r="T1035" s="274"/>
      <c r="U1035" s="274"/>
      <c r="V1035" s="274"/>
      <c r="W1035" s="274"/>
      <c r="X1035" s="60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438"/>
    </row>
    <row r="1036" spans="1:34" s="147" customFormat="1" ht="6.75" customHeight="1" thickBot="1" x14ac:dyDescent="0.25">
      <c r="A1036" s="593"/>
      <c r="B1036" s="596"/>
      <c r="C1036" s="462"/>
      <c r="D1036" s="632"/>
      <c r="E1036" s="462"/>
      <c r="F1036" s="351">
        <v>5</v>
      </c>
      <c r="G1036" s="58"/>
      <c r="H1036" s="82"/>
      <c r="I1036" s="83"/>
      <c r="J1036" s="58"/>
      <c r="K1036" s="82"/>
      <c r="L1036" s="83"/>
      <c r="M1036" s="63"/>
      <c r="N1036" s="63"/>
      <c r="O1036" s="173"/>
      <c r="P1036" s="32"/>
      <c r="Q1036" s="11"/>
      <c r="R1036" s="11"/>
      <c r="S1036" s="11"/>
      <c r="T1036" s="11"/>
      <c r="U1036" s="11"/>
      <c r="V1036" s="11"/>
      <c r="W1036" s="11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447"/>
    </row>
    <row r="1037" spans="1:34" s="147" customFormat="1" ht="12" hidden="1" customHeight="1" x14ac:dyDescent="0.2">
      <c r="A1037" s="593">
        <v>1</v>
      </c>
      <c r="B1037" s="598"/>
      <c r="C1037" s="462"/>
      <c r="D1037" s="632" t="s">
        <v>103</v>
      </c>
      <c r="E1037" s="462">
        <v>1976</v>
      </c>
      <c r="F1037" s="351">
        <v>6</v>
      </c>
      <c r="G1037" s="58"/>
      <c r="H1037" s="82"/>
      <c r="I1037" s="83"/>
      <c r="J1037" s="58"/>
      <c r="K1037" s="82"/>
      <c r="L1037" s="83"/>
      <c r="M1037" s="63"/>
      <c r="N1037" s="64">
        <v>2</v>
      </c>
      <c r="O1037" s="172" t="s">
        <v>5</v>
      </c>
      <c r="P1037" s="31"/>
      <c r="Q1037" s="12"/>
      <c r="R1037" s="11"/>
      <c r="S1037" s="11"/>
      <c r="T1037" s="12"/>
      <c r="U1037" s="11"/>
      <c r="V1037" s="11"/>
      <c r="W1037" s="13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447"/>
    </row>
    <row r="1038" spans="1:34" s="147" customFormat="1" ht="12" hidden="1" customHeight="1" x14ac:dyDescent="0.2">
      <c r="A1038" s="593">
        <v>1</v>
      </c>
      <c r="B1038" s="598"/>
      <c r="C1038" s="462" t="s">
        <v>35</v>
      </c>
      <c r="D1038" s="632" t="s">
        <v>103</v>
      </c>
      <c r="E1038" s="462">
        <v>1977</v>
      </c>
      <c r="F1038" s="351">
        <v>7</v>
      </c>
      <c r="G1038" s="58"/>
      <c r="H1038" s="82"/>
      <c r="I1038" s="83"/>
      <c r="J1038" s="58"/>
      <c r="K1038" s="82"/>
      <c r="L1038" s="83"/>
      <c r="M1038" s="63"/>
      <c r="N1038" s="64">
        <v>18</v>
      </c>
      <c r="O1038" s="172" t="s">
        <v>5</v>
      </c>
      <c r="P1038" s="31"/>
      <c r="Q1038" s="12"/>
      <c r="R1038" s="11"/>
      <c r="S1038" s="11"/>
      <c r="T1038" s="12"/>
      <c r="U1038" s="11"/>
      <c r="V1038" s="11"/>
      <c r="W1038" s="13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447"/>
    </row>
    <row r="1039" spans="1:34" s="147" customFormat="1" ht="12" hidden="1" customHeight="1" x14ac:dyDescent="0.2">
      <c r="A1039" s="593">
        <v>1</v>
      </c>
      <c r="B1039" s="598"/>
      <c r="C1039" s="462" t="s">
        <v>35</v>
      </c>
      <c r="D1039" s="632" t="s">
        <v>103</v>
      </c>
      <c r="E1039" s="462">
        <v>1978</v>
      </c>
      <c r="F1039" s="351">
        <v>8</v>
      </c>
      <c r="G1039" s="58"/>
      <c r="H1039" s="82"/>
      <c r="I1039" s="83"/>
      <c r="J1039" s="58"/>
      <c r="K1039" s="82"/>
      <c r="L1039" s="83"/>
      <c r="M1039" s="63"/>
      <c r="N1039" s="64">
        <v>21</v>
      </c>
      <c r="O1039" s="172" t="s">
        <v>5</v>
      </c>
      <c r="P1039" s="31"/>
      <c r="Q1039" s="12"/>
      <c r="R1039" s="11"/>
      <c r="S1039" s="11"/>
      <c r="T1039" s="12"/>
      <c r="U1039" s="11"/>
      <c r="V1039" s="11"/>
      <c r="W1039" s="13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447"/>
    </row>
    <row r="1040" spans="1:34" s="147" customFormat="1" ht="12" hidden="1" customHeight="1" x14ac:dyDescent="0.2">
      <c r="A1040" s="593">
        <v>1</v>
      </c>
      <c r="B1040" s="598"/>
      <c r="C1040" s="462" t="s">
        <v>35</v>
      </c>
      <c r="D1040" s="632" t="s">
        <v>103</v>
      </c>
      <c r="E1040" s="462">
        <v>1979</v>
      </c>
      <c r="F1040" s="351">
        <v>9</v>
      </c>
      <c r="G1040" s="58"/>
      <c r="H1040" s="82"/>
      <c r="I1040" s="83"/>
      <c r="J1040" s="58"/>
      <c r="K1040" s="82"/>
      <c r="L1040" s="83"/>
      <c r="M1040" s="63"/>
      <c r="N1040" s="64">
        <v>62</v>
      </c>
      <c r="O1040" s="172" t="s">
        <v>5</v>
      </c>
      <c r="P1040" s="31"/>
      <c r="Q1040" s="12"/>
      <c r="R1040" s="11"/>
      <c r="S1040" s="11"/>
      <c r="T1040" s="12"/>
      <c r="U1040" s="11"/>
      <c r="V1040" s="11"/>
      <c r="W1040" s="13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447"/>
    </row>
    <row r="1041" spans="1:34" s="147" customFormat="1" ht="12" hidden="1" customHeight="1" x14ac:dyDescent="0.2">
      <c r="A1041" s="593">
        <v>1</v>
      </c>
      <c r="B1041" s="598"/>
      <c r="C1041" s="462" t="s">
        <v>35</v>
      </c>
      <c r="D1041" s="632" t="s">
        <v>103</v>
      </c>
      <c r="E1041" s="462">
        <v>1980</v>
      </c>
      <c r="F1041" s="351">
        <v>10</v>
      </c>
      <c r="G1041" s="58"/>
      <c r="H1041" s="82"/>
      <c r="I1041" s="83"/>
      <c r="J1041" s="58"/>
      <c r="K1041" s="82"/>
      <c r="L1041" s="83"/>
      <c r="M1041" s="63"/>
      <c r="N1041" s="64">
        <v>98</v>
      </c>
      <c r="O1041" s="172" t="s">
        <v>5</v>
      </c>
      <c r="P1041" s="31"/>
      <c r="Q1041" s="12"/>
      <c r="R1041" s="11"/>
      <c r="S1041" s="11"/>
      <c r="T1041" s="12"/>
      <c r="U1041" s="11"/>
      <c r="V1041" s="11"/>
      <c r="W1041" s="13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447"/>
    </row>
    <row r="1042" spans="1:34" s="147" customFormat="1" ht="12" hidden="1" customHeight="1" x14ac:dyDescent="0.2">
      <c r="A1042" s="593">
        <v>1</v>
      </c>
      <c r="B1042" s="598"/>
      <c r="C1042" s="462" t="s">
        <v>35</v>
      </c>
      <c r="D1042" s="632" t="s">
        <v>103</v>
      </c>
      <c r="E1042" s="462">
        <v>1981</v>
      </c>
      <c r="F1042" s="351">
        <v>11</v>
      </c>
      <c r="G1042" s="58"/>
      <c r="H1042" s="82"/>
      <c r="I1042" s="83"/>
      <c r="J1042" s="58"/>
      <c r="K1042" s="82"/>
      <c r="L1042" s="83"/>
      <c r="M1042" s="63"/>
      <c r="N1042" s="64">
        <v>111</v>
      </c>
      <c r="O1042" s="172" t="s">
        <v>5</v>
      </c>
      <c r="P1042" s="31"/>
      <c r="Q1042" s="12"/>
      <c r="R1042" s="11"/>
      <c r="S1042" s="11"/>
      <c r="T1042" s="12"/>
      <c r="U1042" s="11"/>
      <c r="V1042" s="11"/>
      <c r="W1042" s="13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447"/>
    </row>
    <row r="1043" spans="1:34" s="147" customFormat="1" ht="12" hidden="1" customHeight="1" x14ac:dyDescent="0.2">
      <c r="A1043" s="593">
        <v>1</v>
      </c>
      <c r="B1043" s="598"/>
      <c r="C1043" s="462" t="s">
        <v>35</v>
      </c>
      <c r="D1043" s="632" t="s">
        <v>103</v>
      </c>
      <c r="E1043" s="462">
        <v>1982</v>
      </c>
      <c r="F1043" s="351">
        <v>12</v>
      </c>
      <c r="G1043" s="58"/>
      <c r="H1043" s="82"/>
      <c r="I1043" s="83"/>
      <c r="J1043" s="58"/>
      <c r="K1043" s="82"/>
      <c r="L1043" s="83"/>
      <c r="M1043" s="63"/>
      <c r="N1043" s="64">
        <v>145</v>
      </c>
      <c r="O1043" s="172" t="s">
        <v>5</v>
      </c>
      <c r="P1043" s="31"/>
      <c r="Q1043" s="12"/>
      <c r="R1043" s="11"/>
      <c r="S1043" s="11"/>
      <c r="T1043" s="12"/>
      <c r="U1043" s="11"/>
      <c r="V1043" s="11"/>
      <c r="W1043" s="13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447"/>
    </row>
    <row r="1044" spans="1:34" s="147" customFormat="1" ht="12" hidden="1" customHeight="1" x14ac:dyDescent="0.2">
      <c r="A1044" s="593">
        <v>1</v>
      </c>
      <c r="B1044" s="598"/>
      <c r="C1044" s="462" t="s">
        <v>35</v>
      </c>
      <c r="D1044" s="632" t="s">
        <v>103</v>
      </c>
      <c r="E1044" s="462">
        <v>1983</v>
      </c>
      <c r="F1044" s="351">
        <v>13</v>
      </c>
      <c r="G1044" s="58"/>
      <c r="H1044" s="82"/>
      <c r="I1044" s="83"/>
      <c r="J1044" s="58"/>
      <c r="K1044" s="82"/>
      <c r="L1044" s="83"/>
      <c r="M1044" s="63"/>
      <c r="N1044" s="64">
        <v>161</v>
      </c>
      <c r="O1044" s="172" t="s">
        <v>5</v>
      </c>
      <c r="P1044" s="31"/>
      <c r="Q1044" s="12"/>
      <c r="R1044" s="11"/>
      <c r="S1044" s="11"/>
      <c r="T1044" s="12"/>
      <c r="U1044" s="11"/>
      <c r="V1044" s="11"/>
      <c r="W1044" s="13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447"/>
    </row>
    <row r="1045" spans="1:34" s="147" customFormat="1" ht="12" hidden="1" customHeight="1" x14ac:dyDescent="0.2">
      <c r="A1045" s="593">
        <v>1</v>
      </c>
      <c r="B1045" s="597"/>
      <c r="C1045" s="462" t="s">
        <v>35</v>
      </c>
      <c r="D1045" s="632" t="s">
        <v>103</v>
      </c>
      <c r="E1045" s="462">
        <v>1984</v>
      </c>
      <c r="F1045" s="351">
        <v>14</v>
      </c>
      <c r="G1045" s="409">
        <v>48</v>
      </c>
      <c r="H1045" s="410" t="s">
        <v>116</v>
      </c>
      <c r="I1045" s="411">
        <v>48</v>
      </c>
      <c r="J1045" s="409">
        <v>44</v>
      </c>
      <c r="K1045" s="410">
        <v>2</v>
      </c>
      <c r="L1045" s="411">
        <v>46</v>
      </c>
      <c r="M1045" s="65">
        <v>10</v>
      </c>
      <c r="N1045" s="65">
        <v>197</v>
      </c>
      <c r="O1045" s="172"/>
      <c r="P1045" s="29">
        <v>1088</v>
      </c>
      <c r="Q1045" s="5">
        <v>-0.17391304347826086</v>
      </c>
      <c r="R1045" s="4">
        <v>0.49333333333333335</v>
      </c>
      <c r="S1045" s="4">
        <v>0.1736111111111111</v>
      </c>
      <c r="T1045" s="5">
        <v>0.11290322580645161</v>
      </c>
      <c r="U1045" s="4">
        <v>-1.1363636363636364E-2</v>
      </c>
      <c r="V1045" s="4">
        <v>0.04</v>
      </c>
      <c r="W1045" s="6">
        <v>9.1273821464393182E-2</v>
      </c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447"/>
    </row>
    <row r="1046" spans="1:34" s="147" customFormat="1" ht="12" hidden="1" customHeight="1" x14ac:dyDescent="0.2">
      <c r="A1046" s="593">
        <v>1</v>
      </c>
      <c r="B1046" s="597"/>
      <c r="C1046" s="462" t="s">
        <v>35</v>
      </c>
      <c r="D1046" s="632" t="s">
        <v>103</v>
      </c>
      <c r="E1046" s="462">
        <v>1985</v>
      </c>
      <c r="F1046" s="351">
        <v>15</v>
      </c>
      <c r="G1046" s="409">
        <v>31</v>
      </c>
      <c r="H1046" s="410">
        <v>44</v>
      </c>
      <c r="I1046" s="411">
        <v>75</v>
      </c>
      <c r="J1046" s="409">
        <v>21</v>
      </c>
      <c r="K1046" s="410">
        <v>22</v>
      </c>
      <c r="L1046" s="411">
        <v>43</v>
      </c>
      <c r="M1046" s="65">
        <v>13</v>
      </c>
      <c r="N1046" s="65">
        <v>227</v>
      </c>
      <c r="O1046" s="172"/>
      <c r="P1046" s="29">
        <v>1117</v>
      </c>
      <c r="Q1046" s="5">
        <v>-1.7543859649122806E-2</v>
      </c>
      <c r="R1046" s="4">
        <v>0.1875</v>
      </c>
      <c r="S1046" s="4">
        <v>0.11834319526627218</v>
      </c>
      <c r="T1046" s="5">
        <v>-0.40579710144927539</v>
      </c>
      <c r="U1046" s="4">
        <v>-8.0459770114942528E-2</v>
      </c>
      <c r="V1046" s="4">
        <v>-0.22435897435897437</v>
      </c>
      <c r="W1046" s="6">
        <v>2.6654411764705881E-2</v>
      </c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447"/>
    </row>
    <row r="1047" spans="1:34" s="147" customFormat="1" ht="12" hidden="1" customHeight="1" x14ac:dyDescent="0.2">
      <c r="A1047" s="593">
        <v>1</v>
      </c>
      <c r="B1047" s="597"/>
      <c r="C1047" s="462" t="s">
        <v>35</v>
      </c>
      <c r="D1047" s="632" t="s">
        <v>103</v>
      </c>
      <c r="E1047" s="462">
        <v>1986</v>
      </c>
      <c r="F1047" s="351">
        <v>16</v>
      </c>
      <c r="G1047" s="409">
        <v>32</v>
      </c>
      <c r="H1047" s="410">
        <v>56</v>
      </c>
      <c r="I1047" s="411">
        <v>88</v>
      </c>
      <c r="J1047" s="409">
        <v>18</v>
      </c>
      <c r="K1047" s="410">
        <v>36</v>
      </c>
      <c r="L1047" s="411">
        <v>54</v>
      </c>
      <c r="M1047" s="65">
        <v>14</v>
      </c>
      <c r="N1047" s="65">
        <v>267</v>
      </c>
      <c r="O1047" s="172"/>
      <c r="P1047" s="29">
        <v>1172</v>
      </c>
      <c r="Q1047" s="5">
        <v>-3.5714285714285712E-2</v>
      </c>
      <c r="R1047" s="4">
        <v>-0.33082706766917291</v>
      </c>
      <c r="S1047" s="4">
        <v>-0.24338624338624337</v>
      </c>
      <c r="T1047" s="5">
        <v>0.48780487804878048</v>
      </c>
      <c r="U1047" s="4">
        <v>0.26250000000000001</v>
      </c>
      <c r="V1047" s="4">
        <v>0.33884297520661155</v>
      </c>
      <c r="W1047" s="6">
        <v>4.9239033124440466E-2</v>
      </c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447"/>
    </row>
    <row r="1048" spans="1:34" s="147" customFormat="1" ht="12" hidden="1" customHeight="1" x14ac:dyDescent="0.2">
      <c r="A1048" s="593">
        <v>1</v>
      </c>
      <c r="B1048" s="597"/>
      <c r="C1048" s="462" t="s">
        <v>35</v>
      </c>
      <c r="D1048" s="632" t="s">
        <v>103</v>
      </c>
      <c r="E1048" s="462">
        <v>1987</v>
      </c>
      <c r="F1048" s="351">
        <v>17</v>
      </c>
      <c r="G1048" s="409">
        <v>28</v>
      </c>
      <c r="H1048" s="410">
        <v>43</v>
      </c>
      <c r="I1048" s="411">
        <v>71</v>
      </c>
      <c r="J1048" s="409">
        <v>16</v>
      </c>
      <c r="K1048" s="410">
        <v>35</v>
      </c>
      <c r="L1048" s="411">
        <v>51</v>
      </c>
      <c r="M1048" s="65">
        <v>7</v>
      </c>
      <c r="N1048" s="65">
        <v>311</v>
      </c>
      <c r="O1048" s="172"/>
      <c r="P1048" s="29">
        <v>1201</v>
      </c>
      <c r="Q1048" s="5">
        <v>0.3888888888888889</v>
      </c>
      <c r="R1048" s="4">
        <v>0.2696629213483146</v>
      </c>
      <c r="S1048" s="4">
        <v>0.31468531468531469</v>
      </c>
      <c r="T1048" s="5">
        <v>-0.32786885245901637</v>
      </c>
      <c r="U1048" s="4">
        <v>-0.38613861386138615</v>
      </c>
      <c r="V1048" s="4">
        <v>-0.36419753086419754</v>
      </c>
      <c r="W1048" s="6">
        <v>2.4744027303754267E-2</v>
      </c>
      <c r="X1048" s="22"/>
      <c r="Y1048" s="22">
        <v>2002</v>
      </c>
      <c r="Z1048" s="22">
        <v>75</v>
      </c>
      <c r="AA1048" s="22">
        <v>113</v>
      </c>
      <c r="AB1048" s="22">
        <v>188</v>
      </c>
      <c r="AC1048" s="22">
        <v>41</v>
      </c>
      <c r="AD1048" s="22">
        <v>62</v>
      </c>
      <c r="AE1048" s="22">
        <v>103</v>
      </c>
      <c r="AF1048" s="22">
        <v>74</v>
      </c>
      <c r="AG1048" s="22">
        <v>1201</v>
      </c>
      <c r="AH1048" s="447"/>
    </row>
    <row r="1049" spans="1:34" s="147" customFormat="1" ht="12" hidden="1" customHeight="1" x14ac:dyDescent="0.2">
      <c r="A1049" s="593">
        <v>1</v>
      </c>
      <c r="B1049" s="597"/>
      <c r="C1049" s="462" t="s">
        <v>35</v>
      </c>
      <c r="D1049" s="632" t="s">
        <v>103</v>
      </c>
      <c r="E1049" s="462">
        <v>1988</v>
      </c>
      <c r="F1049" s="351">
        <v>18</v>
      </c>
      <c r="G1049" s="409">
        <v>40</v>
      </c>
      <c r="H1049" s="410">
        <v>32</v>
      </c>
      <c r="I1049" s="411">
        <v>72</v>
      </c>
      <c r="J1049" s="409">
        <v>18</v>
      </c>
      <c r="K1049" s="410">
        <v>37</v>
      </c>
      <c r="L1049" s="411">
        <v>55</v>
      </c>
      <c r="M1049" s="65">
        <v>21</v>
      </c>
      <c r="N1049" s="65">
        <v>345</v>
      </c>
      <c r="O1049" s="172"/>
      <c r="P1049" s="25"/>
      <c r="Q1049" s="5"/>
      <c r="R1049" s="4"/>
      <c r="S1049" s="4"/>
      <c r="T1049" s="5"/>
      <c r="U1049" s="4"/>
      <c r="V1049" s="4"/>
      <c r="W1049" s="6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447"/>
    </row>
    <row r="1050" spans="1:34" s="147" customFormat="1" ht="12" hidden="1" customHeight="1" x14ac:dyDescent="0.2">
      <c r="A1050" s="593">
        <v>1</v>
      </c>
      <c r="B1050" s="597"/>
      <c r="C1050" s="462" t="s">
        <v>35</v>
      </c>
      <c r="D1050" s="632" t="s">
        <v>103</v>
      </c>
      <c r="E1050" s="462">
        <v>1989</v>
      </c>
      <c r="F1050" s="351">
        <v>19</v>
      </c>
      <c r="G1050" s="409">
        <v>30</v>
      </c>
      <c r="H1050" s="410">
        <v>66</v>
      </c>
      <c r="I1050" s="411">
        <v>96</v>
      </c>
      <c r="J1050" s="409">
        <v>18</v>
      </c>
      <c r="K1050" s="410">
        <v>29</v>
      </c>
      <c r="L1050" s="411">
        <v>47</v>
      </c>
      <c r="M1050" s="65">
        <v>24</v>
      </c>
      <c r="N1050" s="65">
        <v>368</v>
      </c>
      <c r="O1050" s="172"/>
      <c r="P1050" s="25"/>
      <c r="Q1050" s="5"/>
      <c r="R1050" s="4"/>
      <c r="S1050" s="4"/>
      <c r="T1050" s="5"/>
      <c r="U1050" s="4"/>
      <c r="V1050" s="4"/>
      <c r="W1050" s="6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447"/>
    </row>
    <row r="1051" spans="1:34" s="147" customFormat="1" ht="12" hidden="1" customHeight="1" x14ac:dyDescent="0.2">
      <c r="A1051" s="593">
        <v>1</v>
      </c>
      <c r="B1051" s="597"/>
      <c r="C1051" s="462" t="s">
        <v>35</v>
      </c>
      <c r="D1051" s="632" t="s">
        <v>103</v>
      </c>
      <c r="E1051" s="462">
        <v>1990</v>
      </c>
      <c r="F1051" s="351">
        <v>20</v>
      </c>
      <c r="G1051" s="58">
        <v>33</v>
      </c>
      <c r="H1051" s="82">
        <v>95</v>
      </c>
      <c r="I1051" s="83">
        <v>128</v>
      </c>
      <c r="J1051" s="58">
        <v>17</v>
      </c>
      <c r="K1051" s="82">
        <v>43</v>
      </c>
      <c r="L1051" s="83">
        <v>60</v>
      </c>
      <c r="M1051" s="63">
        <v>25</v>
      </c>
      <c r="N1051" s="64">
        <v>403</v>
      </c>
      <c r="O1051" s="172"/>
      <c r="P1051" s="25"/>
      <c r="Q1051" s="5"/>
      <c r="R1051" s="4"/>
      <c r="S1051" s="4"/>
      <c r="T1051" s="5"/>
      <c r="U1051" s="4"/>
      <c r="V1051" s="4"/>
      <c r="W1051" s="6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447"/>
    </row>
    <row r="1052" spans="1:34" s="147" customFormat="1" ht="12" hidden="1" customHeight="1" x14ac:dyDescent="0.2">
      <c r="A1052" s="593">
        <v>1</v>
      </c>
      <c r="B1052" s="597"/>
      <c r="C1052" s="462" t="s">
        <v>35</v>
      </c>
      <c r="D1052" s="632" t="s">
        <v>103</v>
      </c>
      <c r="E1052" s="462">
        <v>1991</v>
      </c>
      <c r="F1052" s="351">
        <v>21</v>
      </c>
      <c r="G1052" s="58">
        <v>34</v>
      </c>
      <c r="H1052" s="82">
        <v>37</v>
      </c>
      <c r="I1052" s="83">
        <v>71</v>
      </c>
      <c r="J1052" s="58">
        <v>43</v>
      </c>
      <c r="K1052" s="82">
        <v>48</v>
      </c>
      <c r="L1052" s="83">
        <v>91</v>
      </c>
      <c r="M1052" s="63">
        <v>32</v>
      </c>
      <c r="N1052" s="64">
        <v>462</v>
      </c>
      <c r="O1052" s="172"/>
      <c r="P1052" s="25"/>
      <c r="Q1052" s="5"/>
      <c r="R1052" s="4"/>
      <c r="S1052" s="4"/>
      <c r="T1052" s="5"/>
      <c r="U1052" s="4"/>
      <c r="V1052" s="4"/>
      <c r="W1052" s="6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447"/>
    </row>
    <row r="1053" spans="1:34" s="147" customFormat="1" ht="12" hidden="1" customHeight="1" x14ac:dyDescent="0.2">
      <c r="A1053" s="593">
        <v>1</v>
      </c>
      <c r="B1053" s="597"/>
      <c r="C1053" s="462" t="s">
        <v>35</v>
      </c>
      <c r="D1053" s="632" t="s">
        <v>103</v>
      </c>
      <c r="E1053" s="462">
        <v>1992</v>
      </c>
      <c r="F1053" s="351">
        <v>22</v>
      </c>
      <c r="G1053" s="58">
        <v>27</v>
      </c>
      <c r="H1053" s="82">
        <v>77</v>
      </c>
      <c r="I1053" s="83">
        <v>104</v>
      </c>
      <c r="J1053" s="58">
        <v>28</v>
      </c>
      <c r="K1053" s="82">
        <v>61</v>
      </c>
      <c r="L1053" s="83">
        <v>89</v>
      </c>
      <c r="M1053" s="63">
        <v>24</v>
      </c>
      <c r="N1053" s="64">
        <v>527</v>
      </c>
      <c r="O1053" s="172"/>
      <c r="P1053" s="25"/>
      <c r="Q1053" s="5"/>
      <c r="R1053" s="4"/>
      <c r="S1053" s="4"/>
      <c r="T1053" s="5"/>
      <c r="U1053" s="4"/>
      <c r="V1053" s="4"/>
      <c r="W1053" s="6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447"/>
    </row>
    <row r="1054" spans="1:34" s="147" customFormat="1" ht="12" hidden="1" customHeight="1" x14ac:dyDescent="0.2">
      <c r="A1054" s="593">
        <v>1</v>
      </c>
      <c r="B1054" s="597"/>
      <c r="C1054" s="462" t="s">
        <v>35</v>
      </c>
      <c r="D1054" s="632" t="s">
        <v>103</v>
      </c>
      <c r="E1054" s="462">
        <v>1993</v>
      </c>
      <c r="F1054" s="351">
        <v>23</v>
      </c>
      <c r="G1054" s="58">
        <v>44</v>
      </c>
      <c r="H1054" s="82">
        <v>95</v>
      </c>
      <c r="I1054" s="83">
        <v>139</v>
      </c>
      <c r="J1054" s="58">
        <v>26</v>
      </c>
      <c r="K1054" s="82">
        <v>46</v>
      </c>
      <c r="L1054" s="83">
        <v>72</v>
      </c>
      <c r="M1054" s="63">
        <v>36</v>
      </c>
      <c r="N1054" s="64">
        <v>563</v>
      </c>
      <c r="O1054" s="172"/>
      <c r="P1054" s="25"/>
      <c r="Q1054" s="5"/>
      <c r="R1054" s="4"/>
      <c r="S1054" s="4"/>
      <c r="T1054" s="5"/>
      <c r="U1054" s="4"/>
      <c r="V1054" s="4"/>
      <c r="W1054" s="6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447"/>
    </row>
    <row r="1055" spans="1:34" s="147" customFormat="1" ht="12" hidden="1" customHeight="1" x14ac:dyDescent="0.2">
      <c r="A1055" s="593">
        <v>1</v>
      </c>
      <c r="B1055" s="597"/>
      <c r="C1055" s="462" t="s">
        <v>35</v>
      </c>
      <c r="D1055" s="632" t="s">
        <v>103</v>
      </c>
      <c r="E1055" s="462">
        <v>1994</v>
      </c>
      <c r="F1055" s="351">
        <v>24</v>
      </c>
      <c r="G1055" s="58">
        <v>79</v>
      </c>
      <c r="H1055" s="82">
        <v>102</v>
      </c>
      <c r="I1055" s="83">
        <v>181</v>
      </c>
      <c r="J1055" s="58">
        <v>29</v>
      </c>
      <c r="K1055" s="82">
        <v>88</v>
      </c>
      <c r="L1055" s="83">
        <v>117</v>
      </c>
      <c r="M1055" s="63">
        <v>30</v>
      </c>
      <c r="N1055" s="64">
        <v>650</v>
      </c>
      <c r="O1055" s="172"/>
      <c r="P1055" s="25"/>
      <c r="Q1055" s="5"/>
      <c r="R1055" s="4"/>
      <c r="S1055" s="4"/>
      <c r="T1055" s="5"/>
      <c r="U1055" s="4"/>
      <c r="V1055" s="4"/>
      <c r="W1055" s="6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447"/>
    </row>
    <row r="1056" spans="1:34" s="147" customFormat="1" ht="12" hidden="1" customHeight="1" x14ac:dyDescent="0.2">
      <c r="A1056" s="593">
        <v>1</v>
      </c>
      <c r="B1056" s="597"/>
      <c r="C1056" s="462" t="s">
        <v>35</v>
      </c>
      <c r="D1056" s="632" t="s">
        <v>103</v>
      </c>
      <c r="E1056" s="462">
        <v>1995</v>
      </c>
      <c r="F1056" s="351">
        <v>25</v>
      </c>
      <c r="G1056" s="58">
        <v>79</v>
      </c>
      <c r="H1056" s="82">
        <v>78</v>
      </c>
      <c r="I1056" s="83">
        <v>157</v>
      </c>
      <c r="J1056" s="58">
        <v>38</v>
      </c>
      <c r="K1056" s="82">
        <v>103</v>
      </c>
      <c r="L1056" s="83">
        <v>141</v>
      </c>
      <c r="M1056" s="63">
        <v>35</v>
      </c>
      <c r="N1056" s="64">
        <v>756</v>
      </c>
      <c r="O1056" s="172"/>
      <c r="P1056" s="25"/>
      <c r="Q1056" s="5"/>
      <c r="R1056" s="4"/>
      <c r="S1056" s="4"/>
      <c r="T1056" s="5"/>
      <c r="U1056" s="4"/>
      <c r="V1056" s="4"/>
      <c r="W1056" s="6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447"/>
    </row>
    <row r="1057" spans="1:34" s="147" customFormat="1" ht="12" hidden="1" customHeight="1" x14ac:dyDescent="0.2">
      <c r="A1057" s="593">
        <v>1</v>
      </c>
      <c r="B1057" s="597"/>
      <c r="C1057" s="462" t="s">
        <v>35</v>
      </c>
      <c r="D1057" s="632" t="s">
        <v>103</v>
      </c>
      <c r="E1057" s="462">
        <v>1996</v>
      </c>
      <c r="F1057" s="351">
        <v>26</v>
      </c>
      <c r="G1057" s="58">
        <v>94</v>
      </c>
      <c r="H1057" s="82">
        <v>93</v>
      </c>
      <c r="I1057" s="83">
        <v>187</v>
      </c>
      <c r="J1057" s="58">
        <v>68</v>
      </c>
      <c r="K1057" s="82">
        <v>64</v>
      </c>
      <c r="L1057" s="83">
        <v>132</v>
      </c>
      <c r="M1057" s="63">
        <v>29</v>
      </c>
      <c r="N1057" s="64">
        <v>859</v>
      </c>
      <c r="O1057" s="172"/>
      <c r="P1057" s="25"/>
      <c r="Q1057" s="5"/>
      <c r="R1057" s="4"/>
      <c r="S1057" s="4"/>
      <c r="T1057" s="5"/>
      <c r="U1057" s="4"/>
      <c r="V1057" s="4"/>
      <c r="W1057" s="6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447"/>
    </row>
    <row r="1058" spans="1:34" s="147" customFormat="1" ht="12" hidden="1" customHeight="1" x14ac:dyDescent="0.2">
      <c r="A1058" s="593">
        <v>1</v>
      </c>
      <c r="B1058" s="597"/>
      <c r="C1058" s="462" t="s">
        <v>35</v>
      </c>
      <c r="D1058" s="632" t="s">
        <v>103</v>
      </c>
      <c r="E1058" s="462">
        <v>1997</v>
      </c>
      <c r="F1058" s="351">
        <v>27</v>
      </c>
      <c r="G1058" s="58">
        <v>84</v>
      </c>
      <c r="H1058" s="82">
        <v>111</v>
      </c>
      <c r="I1058" s="83">
        <v>195</v>
      </c>
      <c r="J1058" s="58">
        <v>60</v>
      </c>
      <c r="K1058" s="82">
        <v>72</v>
      </c>
      <c r="L1058" s="83">
        <v>132</v>
      </c>
      <c r="M1058" s="63">
        <v>60</v>
      </c>
      <c r="N1058" s="64">
        <v>931</v>
      </c>
      <c r="O1058" s="172"/>
      <c r="P1058" s="25"/>
      <c r="Q1058" s="5"/>
      <c r="R1058" s="4"/>
      <c r="S1058" s="4"/>
      <c r="T1058" s="5"/>
      <c r="U1058" s="4"/>
      <c r="V1058" s="4"/>
      <c r="W1058" s="6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447"/>
    </row>
    <row r="1059" spans="1:34" s="147" customFormat="1" ht="12" hidden="1" customHeight="1" x14ac:dyDescent="0.2">
      <c r="A1059" s="593">
        <v>1</v>
      </c>
      <c r="B1059" s="597"/>
      <c r="C1059" s="462" t="s">
        <v>35</v>
      </c>
      <c r="D1059" s="632" t="s">
        <v>103</v>
      </c>
      <c r="E1059" s="462">
        <v>1998</v>
      </c>
      <c r="F1059" s="351">
        <v>28</v>
      </c>
      <c r="G1059" s="58">
        <v>69</v>
      </c>
      <c r="H1059" s="82">
        <v>75</v>
      </c>
      <c r="I1059" s="83">
        <v>144</v>
      </c>
      <c r="J1059" s="58">
        <v>62</v>
      </c>
      <c r="K1059" s="82">
        <v>88</v>
      </c>
      <c r="L1059" s="83">
        <v>150</v>
      </c>
      <c r="M1059" s="64">
        <v>84</v>
      </c>
      <c r="N1059" s="64">
        <v>997</v>
      </c>
      <c r="O1059" s="172"/>
      <c r="P1059" s="25"/>
      <c r="Q1059" s="5"/>
      <c r="R1059" s="4"/>
      <c r="S1059" s="4"/>
      <c r="T1059" s="5"/>
      <c r="U1059" s="4"/>
      <c r="V1059" s="4"/>
      <c r="W1059" s="6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447"/>
    </row>
    <row r="1060" spans="1:34" s="147" customFormat="1" ht="12" hidden="1" customHeight="1" thickBot="1" x14ac:dyDescent="0.25">
      <c r="A1060" s="593">
        <v>1</v>
      </c>
      <c r="B1060" s="597"/>
      <c r="C1060" s="462" t="s">
        <v>35</v>
      </c>
      <c r="D1060" s="632" t="s">
        <v>103</v>
      </c>
      <c r="E1060" s="462">
        <v>1999</v>
      </c>
      <c r="F1060" s="353">
        <v>29</v>
      </c>
      <c r="G1060" s="58">
        <v>57</v>
      </c>
      <c r="H1060" s="82">
        <v>112</v>
      </c>
      <c r="I1060" s="83">
        <v>169</v>
      </c>
      <c r="J1060" s="58">
        <v>69</v>
      </c>
      <c r="K1060" s="82">
        <v>87</v>
      </c>
      <c r="L1060" s="83">
        <v>156</v>
      </c>
      <c r="M1060" s="64">
        <v>65</v>
      </c>
      <c r="N1060" s="64">
        <v>1088</v>
      </c>
      <c r="O1060" s="172"/>
      <c r="P1060" s="25"/>
      <c r="Q1060" s="5"/>
      <c r="R1060" s="4"/>
      <c r="S1060" s="4"/>
      <c r="T1060" s="5"/>
      <c r="U1060" s="4"/>
      <c r="V1060" s="4"/>
      <c r="W1060" s="6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447"/>
    </row>
    <row r="1061" spans="1:34" s="147" customFormat="1" ht="12" hidden="1" customHeight="1" x14ac:dyDescent="0.2">
      <c r="A1061" s="593">
        <v>1</v>
      </c>
      <c r="B1061" s="597"/>
      <c r="C1061" s="462" t="s">
        <v>35</v>
      </c>
      <c r="D1061" s="632" t="s">
        <v>103</v>
      </c>
      <c r="E1061" s="462">
        <v>2000</v>
      </c>
      <c r="F1061" s="444">
        <v>0</v>
      </c>
      <c r="G1061" s="58">
        <v>56</v>
      </c>
      <c r="H1061" s="82">
        <v>133</v>
      </c>
      <c r="I1061" s="83">
        <v>189</v>
      </c>
      <c r="J1061" s="58">
        <v>41</v>
      </c>
      <c r="K1061" s="82">
        <v>80</v>
      </c>
      <c r="L1061" s="83">
        <v>121</v>
      </c>
      <c r="M1061" s="64">
        <v>92</v>
      </c>
      <c r="N1061" s="64">
        <v>1117</v>
      </c>
      <c r="O1061" s="172"/>
      <c r="P1061" s="25"/>
      <c r="Q1061" s="5"/>
      <c r="R1061" s="4"/>
      <c r="S1061" s="4"/>
      <c r="T1061" s="5"/>
      <c r="U1061" s="4"/>
      <c r="V1061" s="4"/>
      <c r="W1061" s="6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447"/>
    </row>
    <row r="1062" spans="1:34" s="147" customFormat="1" ht="12" hidden="1" customHeight="1" thickBot="1" x14ac:dyDescent="0.25">
      <c r="A1062" s="593">
        <v>1</v>
      </c>
      <c r="B1062" s="597"/>
      <c r="C1062" s="462" t="s">
        <v>35</v>
      </c>
      <c r="D1062" s="632" t="s">
        <v>103</v>
      </c>
      <c r="E1062" s="462">
        <v>2001</v>
      </c>
      <c r="F1062" s="353">
        <v>1</v>
      </c>
      <c r="G1062" s="58">
        <v>54</v>
      </c>
      <c r="H1062" s="82">
        <v>89</v>
      </c>
      <c r="I1062" s="83">
        <v>143</v>
      </c>
      <c r="J1062" s="58">
        <v>61</v>
      </c>
      <c r="K1062" s="82">
        <v>101</v>
      </c>
      <c r="L1062" s="83">
        <v>162</v>
      </c>
      <c r="M1062" s="64">
        <v>107</v>
      </c>
      <c r="N1062" s="64">
        <v>1172</v>
      </c>
      <c r="O1062" s="172"/>
      <c r="P1062" s="25"/>
      <c r="Q1062" s="5"/>
      <c r="R1062" s="4"/>
      <c r="S1062" s="4"/>
      <c r="T1062" s="5"/>
      <c r="U1062" s="4"/>
      <c r="V1062" s="4"/>
      <c r="W1062" s="6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447"/>
    </row>
    <row r="1063" spans="1:34" s="147" customFormat="1" ht="12" hidden="1" customHeight="1" x14ac:dyDescent="0.2">
      <c r="A1063" s="593">
        <v>1</v>
      </c>
      <c r="B1063" s="597"/>
      <c r="C1063" s="462" t="s">
        <v>35</v>
      </c>
      <c r="D1063" s="632" t="s">
        <v>103</v>
      </c>
      <c r="E1063" s="462">
        <v>2002</v>
      </c>
      <c r="F1063" s="352">
        <v>1</v>
      </c>
      <c r="G1063" s="58">
        <v>75</v>
      </c>
      <c r="H1063" s="82">
        <v>113</v>
      </c>
      <c r="I1063" s="83">
        <v>188</v>
      </c>
      <c r="J1063" s="58">
        <v>41</v>
      </c>
      <c r="K1063" s="82">
        <v>62</v>
      </c>
      <c r="L1063" s="83">
        <v>103</v>
      </c>
      <c r="M1063" s="64">
        <v>74</v>
      </c>
      <c r="N1063" s="64">
        <v>1201</v>
      </c>
      <c r="O1063" s="172"/>
      <c r="P1063" s="25"/>
      <c r="Q1063" s="5"/>
      <c r="R1063" s="4"/>
      <c r="S1063" s="4"/>
      <c r="T1063" s="5"/>
      <c r="U1063" s="4"/>
      <c r="V1063" s="4"/>
      <c r="W1063" s="6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447"/>
    </row>
    <row r="1064" spans="1:34" s="147" customFormat="1" ht="12" hidden="1" customHeight="1" x14ac:dyDescent="0.2">
      <c r="A1064" s="593">
        <v>1</v>
      </c>
      <c r="B1064" s="597"/>
      <c r="C1064" s="462" t="s">
        <v>35</v>
      </c>
      <c r="D1064" s="632" t="s">
        <v>103</v>
      </c>
      <c r="E1064" s="462">
        <v>2003</v>
      </c>
      <c r="F1064" s="352">
        <v>2</v>
      </c>
      <c r="G1064" s="58">
        <v>47</v>
      </c>
      <c r="H1064" s="82">
        <v>130</v>
      </c>
      <c r="I1064" s="83">
        <v>177</v>
      </c>
      <c r="J1064" s="58">
        <v>49</v>
      </c>
      <c r="K1064" s="82">
        <v>100</v>
      </c>
      <c r="L1064" s="83">
        <v>149</v>
      </c>
      <c r="M1064" s="64">
        <v>106</v>
      </c>
      <c r="N1064" s="64">
        <v>1244</v>
      </c>
      <c r="O1064" s="172"/>
      <c r="P1064" s="25"/>
      <c r="Q1064" s="5"/>
      <c r="R1064" s="4"/>
      <c r="S1064" s="4"/>
      <c r="T1064" s="5"/>
      <c r="U1064" s="4"/>
      <c r="V1064" s="4"/>
      <c r="W1064" s="6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447"/>
    </row>
    <row r="1065" spans="1:34" s="147" customFormat="1" ht="12" hidden="1" customHeight="1" x14ac:dyDescent="0.2">
      <c r="A1065" s="593">
        <v>1</v>
      </c>
      <c r="B1065" s="597"/>
      <c r="C1065" s="462" t="s">
        <v>35</v>
      </c>
      <c r="D1065" s="632" t="s">
        <v>103</v>
      </c>
      <c r="E1065" s="462">
        <v>2004</v>
      </c>
      <c r="F1065" s="352">
        <v>3</v>
      </c>
      <c r="G1065" s="58">
        <v>53</v>
      </c>
      <c r="H1065" s="82">
        <v>96</v>
      </c>
      <c r="I1065" s="83">
        <v>149</v>
      </c>
      <c r="J1065" s="58">
        <v>57</v>
      </c>
      <c r="K1065" s="82">
        <v>96</v>
      </c>
      <c r="L1065" s="83">
        <v>153</v>
      </c>
      <c r="M1065" s="63">
        <v>77</v>
      </c>
      <c r="N1065" s="64">
        <v>1320</v>
      </c>
      <c r="O1065" s="172"/>
      <c r="P1065" s="25"/>
      <c r="Q1065" s="5"/>
      <c r="R1065" s="4"/>
      <c r="S1065" s="4"/>
      <c r="T1065" s="5"/>
      <c r="U1065" s="4"/>
      <c r="V1065" s="4"/>
      <c r="W1065" s="6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447"/>
    </row>
    <row r="1066" spans="1:34" s="147" customFormat="1" ht="12" hidden="1" customHeight="1" x14ac:dyDescent="0.2">
      <c r="A1066" s="593">
        <v>1</v>
      </c>
      <c r="B1066" s="593"/>
      <c r="C1066" s="462" t="s">
        <v>35</v>
      </c>
      <c r="D1066" s="632" t="s">
        <v>338</v>
      </c>
      <c r="E1066" s="461">
        <v>2006</v>
      </c>
      <c r="F1066" s="352">
        <v>4</v>
      </c>
      <c r="G1066" s="58">
        <v>52</v>
      </c>
      <c r="H1066" s="82">
        <v>62</v>
      </c>
      <c r="I1066" s="83">
        <v>114</v>
      </c>
      <c r="J1066" s="58">
        <v>24</v>
      </c>
      <c r="K1066" s="82">
        <v>50</v>
      </c>
      <c r="L1066" s="83">
        <v>74</v>
      </c>
      <c r="M1066" s="63">
        <v>99</v>
      </c>
      <c r="N1066" s="64">
        <v>1284</v>
      </c>
      <c r="O1066" s="172"/>
      <c r="P1066" s="25"/>
      <c r="Q1066" s="5"/>
      <c r="R1066" s="4"/>
      <c r="S1066" s="4"/>
      <c r="T1066" s="5"/>
      <c r="U1066" s="4"/>
      <c r="V1066" s="4"/>
      <c r="W1066" s="6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447"/>
    </row>
    <row r="1067" spans="1:34" s="147" customFormat="1" ht="12" hidden="1" customHeight="1" x14ac:dyDescent="0.2">
      <c r="A1067" s="593">
        <v>1</v>
      </c>
      <c r="B1067" s="593"/>
      <c r="C1067" s="462" t="s">
        <v>35</v>
      </c>
      <c r="D1067" s="632" t="s">
        <v>338</v>
      </c>
      <c r="E1067" s="461">
        <v>2007</v>
      </c>
      <c r="F1067" s="352">
        <v>5</v>
      </c>
      <c r="G1067" s="58">
        <v>55</v>
      </c>
      <c r="H1067" s="82">
        <v>102</v>
      </c>
      <c r="I1067" s="83">
        <v>157</v>
      </c>
      <c r="J1067" s="58">
        <v>40</v>
      </c>
      <c r="K1067" s="82">
        <v>80</v>
      </c>
      <c r="L1067" s="83">
        <v>120</v>
      </c>
      <c r="M1067" s="63">
        <v>105</v>
      </c>
      <c r="N1067" s="64">
        <v>1299</v>
      </c>
      <c r="O1067" s="172"/>
      <c r="P1067" s="25"/>
      <c r="Q1067" s="4"/>
      <c r="R1067" s="4"/>
      <c r="S1067" s="4"/>
      <c r="T1067" s="4"/>
      <c r="U1067" s="4"/>
      <c r="V1067" s="4"/>
      <c r="W1067" s="4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447"/>
    </row>
    <row r="1068" spans="1:34" s="147" customFormat="1" ht="12" hidden="1" customHeight="1" x14ac:dyDescent="0.2">
      <c r="A1068" s="593">
        <v>1</v>
      </c>
      <c r="B1068" s="593"/>
      <c r="C1068" s="462" t="s">
        <v>35</v>
      </c>
      <c r="D1068" s="632" t="s">
        <v>338</v>
      </c>
      <c r="E1068" s="461">
        <v>2008</v>
      </c>
      <c r="F1068" s="352">
        <v>6</v>
      </c>
      <c r="G1068" s="58">
        <v>69</v>
      </c>
      <c r="H1068" s="82">
        <v>88</v>
      </c>
      <c r="I1068" s="83">
        <v>157</v>
      </c>
      <c r="J1068" s="58">
        <v>37</v>
      </c>
      <c r="K1068" s="82">
        <v>65</v>
      </c>
      <c r="L1068" s="83">
        <v>102</v>
      </c>
      <c r="M1068" s="63">
        <v>125</v>
      </c>
      <c r="N1068" s="63">
        <v>1276</v>
      </c>
      <c r="O1068" s="172"/>
      <c r="P1068" s="25"/>
      <c r="Q1068" s="4"/>
      <c r="R1068" s="4"/>
      <c r="S1068" s="4"/>
      <c r="T1068" s="4"/>
      <c r="U1068" s="4"/>
      <c r="V1068" s="4"/>
      <c r="W1068" s="4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447"/>
    </row>
    <row r="1069" spans="1:34" s="147" customFormat="1" ht="12" hidden="1" customHeight="1" x14ac:dyDescent="0.2">
      <c r="A1069" s="593">
        <v>1</v>
      </c>
      <c r="B1069" s="593"/>
      <c r="C1069" s="609"/>
      <c r="D1069" s="473"/>
      <c r="E1069" s="461">
        <v>2009</v>
      </c>
      <c r="F1069" s="352">
        <v>7</v>
      </c>
      <c r="G1069" s="58">
        <v>69</v>
      </c>
      <c r="H1069" s="82">
        <v>88</v>
      </c>
      <c r="I1069" s="83">
        <v>157</v>
      </c>
      <c r="J1069" s="58">
        <v>46</v>
      </c>
      <c r="K1069" s="77">
        <v>61</v>
      </c>
      <c r="L1069" s="344">
        <f>J1069+K1069</f>
        <v>107</v>
      </c>
      <c r="M1069" s="63">
        <v>152</v>
      </c>
      <c r="N1069" s="64">
        <v>1231</v>
      </c>
      <c r="O1069" s="172"/>
      <c r="P1069" s="25"/>
      <c r="Q1069" s="4"/>
      <c r="R1069" s="4"/>
      <c r="S1069" s="4"/>
      <c r="T1069" s="4"/>
      <c r="U1069" s="4"/>
      <c r="V1069" s="4"/>
      <c r="W1069" s="4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447"/>
    </row>
    <row r="1070" spans="1:34" s="147" customFormat="1" ht="12" customHeight="1" x14ac:dyDescent="0.2">
      <c r="A1070" s="593">
        <v>1</v>
      </c>
      <c r="B1070" s="593"/>
      <c r="C1070" s="462" t="s">
        <v>35</v>
      </c>
      <c r="D1070" s="632" t="s">
        <v>338</v>
      </c>
      <c r="E1070" s="462">
        <v>2010</v>
      </c>
      <c r="F1070" s="352">
        <v>8</v>
      </c>
      <c r="G1070" s="409">
        <v>48</v>
      </c>
      <c r="H1070" s="410">
        <v>94</v>
      </c>
      <c r="I1070" s="411">
        <f>SUM(H1070,G1070)</f>
        <v>142</v>
      </c>
      <c r="J1070" s="409">
        <v>51</v>
      </c>
      <c r="K1070" s="412">
        <v>66</v>
      </c>
      <c r="L1070" s="344">
        <f>J1070+K1070</f>
        <v>117</v>
      </c>
      <c r="M1070" s="65">
        <v>102</v>
      </c>
      <c r="N1070" s="65">
        <v>1246</v>
      </c>
      <c r="O1070" s="172"/>
      <c r="P1070" s="25"/>
      <c r="Q1070" s="4"/>
      <c r="R1070" s="4"/>
      <c r="S1070" s="4"/>
      <c r="T1070" s="4"/>
      <c r="U1070" s="4"/>
      <c r="V1070" s="4"/>
      <c r="W1070" s="4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438"/>
    </row>
    <row r="1071" spans="1:34" s="446" customFormat="1" ht="12" customHeight="1" x14ac:dyDescent="0.2">
      <c r="A1071" s="593"/>
      <c r="B1071" s="593"/>
      <c r="C1071" s="462"/>
      <c r="D1071" s="632" t="s">
        <v>339</v>
      </c>
      <c r="E1071" s="462">
        <v>2011</v>
      </c>
      <c r="F1071" s="352"/>
      <c r="G1071" s="409">
        <v>56</v>
      </c>
      <c r="H1071" s="410">
        <v>65</v>
      </c>
      <c r="I1071" s="411">
        <f>SUM(H1071,G1071)</f>
        <v>121</v>
      </c>
      <c r="J1071" s="409">
        <v>40</v>
      </c>
      <c r="K1071" s="412">
        <v>69</v>
      </c>
      <c r="L1071" s="344">
        <f>J1071+K1071</f>
        <v>109</v>
      </c>
      <c r="M1071" s="65">
        <v>103</v>
      </c>
      <c r="N1071" s="65">
        <v>1252</v>
      </c>
      <c r="O1071" s="531"/>
      <c r="P1071" s="266"/>
      <c r="Q1071" s="268"/>
      <c r="R1071" s="268"/>
      <c r="S1071" s="268"/>
      <c r="T1071" s="268"/>
      <c r="U1071" s="268"/>
      <c r="V1071" s="268"/>
      <c r="W1071" s="268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438">
        <f>N1070+L1071-M1071</f>
        <v>1252</v>
      </c>
    </row>
    <row r="1072" spans="1:34" s="446" customFormat="1" ht="12" customHeight="1" x14ac:dyDescent="0.2">
      <c r="A1072" s="593"/>
      <c r="B1072" s="593"/>
      <c r="C1072" s="462"/>
      <c r="D1072" s="632"/>
      <c r="E1072" s="462" t="s">
        <v>381</v>
      </c>
      <c r="F1072" s="352"/>
      <c r="G1072" s="342">
        <v>47</v>
      </c>
      <c r="H1072" s="343">
        <v>85</v>
      </c>
      <c r="I1072" s="344">
        <v>132</v>
      </c>
      <c r="J1072" s="345">
        <v>57</v>
      </c>
      <c r="K1072" s="343">
        <v>63</v>
      </c>
      <c r="L1072" s="344">
        <f>J1072+K1072</f>
        <v>120</v>
      </c>
      <c r="M1072" s="346">
        <v>151</v>
      </c>
      <c r="N1072" s="346">
        <v>1221</v>
      </c>
      <c r="O1072" s="531"/>
      <c r="P1072" s="266"/>
      <c r="Q1072" s="268"/>
      <c r="R1072" s="268"/>
      <c r="S1072" s="268"/>
      <c r="T1072" s="268"/>
      <c r="U1072" s="268"/>
      <c r="V1072" s="268"/>
      <c r="W1072" s="268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438">
        <f>N1071+L1072-M1072</f>
        <v>1221</v>
      </c>
    </row>
    <row r="1073" spans="1:34" s="446" customFormat="1" ht="12" customHeight="1" x14ac:dyDescent="0.2">
      <c r="A1073" s="593"/>
      <c r="B1073" s="593"/>
      <c r="C1073" s="462"/>
      <c r="D1073" s="632"/>
      <c r="E1073" s="462">
        <v>2013</v>
      </c>
      <c r="F1073" s="352"/>
      <c r="G1073" s="343">
        <v>55</v>
      </c>
      <c r="H1073" s="343">
        <v>99</v>
      </c>
      <c r="I1073" s="344">
        <v>154</v>
      </c>
      <c r="J1073" s="345">
        <v>55</v>
      </c>
      <c r="K1073" s="343">
        <v>64</v>
      </c>
      <c r="L1073" s="344">
        <f>J1073+K1073</f>
        <v>119</v>
      </c>
      <c r="M1073" s="346">
        <v>148</v>
      </c>
      <c r="N1073" s="346">
        <v>1192</v>
      </c>
      <c r="O1073" s="531"/>
      <c r="P1073" s="266"/>
      <c r="Q1073" s="268"/>
      <c r="R1073" s="268"/>
      <c r="S1073" s="268"/>
      <c r="T1073" s="268"/>
      <c r="U1073" s="268"/>
      <c r="V1073" s="268"/>
      <c r="W1073" s="268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438"/>
    </row>
    <row r="1074" spans="1:34" s="446" customFormat="1" ht="12" customHeight="1" x14ac:dyDescent="0.2">
      <c r="A1074" s="593"/>
      <c r="B1074" s="593"/>
      <c r="C1074" s="462"/>
      <c r="D1074" s="632"/>
      <c r="E1074" s="463">
        <v>2014</v>
      </c>
      <c r="F1074" s="352"/>
      <c r="G1074" s="343">
        <v>46</v>
      </c>
      <c r="H1074" s="343">
        <v>102</v>
      </c>
      <c r="I1074" s="344">
        <v>148</v>
      </c>
      <c r="J1074" s="345">
        <v>53</v>
      </c>
      <c r="K1074" s="343">
        <v>91</v>
      </c>
      <c r="L1074" s="344">
        <v>144</v>
      </c>
      <c r="M1074" s="346">
        <v>48</v>
      </c>
      <c r="N1074" s="346">
        <v>1288</v>
      </c>
      <c r="O1074" s="531"/>
      <c r="P1074" s="266"/>
      <c r="Q1074" s="268"/>
      <c r="R1074" s="268"/>
      <c r="S1074" s="268"/>
      <c r="T1074" s="268"/>
      <c r="U1074" s="268"/>
      <c r="V1074" s="268"/>
      <c r="W1074" s="268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438"/>
    </row>
    <row r="1075" spans="1:34" s="147" customFormat="1" ht="6.75" customHeight="1" thickBot="1" x14ac:dyDescent="0.25">
      <c r="A1075" s="593"/>
      <c r="B1075" s="595"/>
      <c r="C1075" s="462"/>
      <c r="D1075" s="632"/>
      <c r="E1075" s="462"/>
      <c r="F1075" s="352">
        <v>9</v>
      </c>
      <c r="G1075" s="58"/>
      <c r="H1075" s="82"/>
      <c r="I1075" s="83"/>
      <c r="J1075" s="58"/>
      <c r="K1075" s="82"/>
      <c r="L1075" s="83"/>
      <c r="M1075" s="63"/>
      <c r="N1075" s="64"/>
      <c r="O1075" s="172"/>
      <c r="P1075" s="25"/>
      <c r="Q1075" s="4"/>
      <c r="R1075" s="4"/>
      <c r="S1075" s="4"/>
      <c r="T1075" s="4"/>
      <c r="U1075" s="4"/>
      <c r="V1075" s="4"/>
      <c r="W1075" s="4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447"/>
    </row>
    <row r="1076" spans="1:34" s="449" customFormat="1" ht="12" hidden="1" customHeight="1" x14ac:dyDescent="0.2">
      <c r="A1076" s="591">
        <v>1</v>
      </c>
      <c r="B1076" s="591"/>
      <c r="C1076" s="643"/>
      <c r="D1076" s="610"/>
      <c r="E1076" s="463">
        <v>2009</v>
      </c>
      <c r="F1076" s="352">
        <v>10</v>
      </c>
      <c r="G1076" s="58">
        <v>0</v>
      </c>
      <c r="H1076" s="82">
        <v>0</v>
      </c>
      <c r="I1076" s="83">
        <v>0</v>
      </c>
      <c r="J1076" s="58">
        <v>0</v>
      </c>
      <c r="K1076" s="77">
        <v>0</v>
      </c>
      <c r="L1076" s="344">
        <f>J1076+K1076</f>
        <v>0</v>
      </c>
      <c r="M1076" s="63">
        <v>0</v>
      </c>
      <c r="N1076" s="63">
        <v>0</v>
      </c>
      <c r="O1076" s="173"/>
      <c r="P1076" s="32"/>
      <c r="Q1076" s="11"/>
      <c r="R1076" s="11"/>
      <c r="S1076" s="11"/>
      <c r="T1076" s="11"/>
      <c r="U1076" s="11"/>
      <c r="V1076" s="11"/>
      <c r="W1076" s="11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482"/>
    </row>
    <row r="1077" spans="1:34" s="578" customFormat="1" ht="12" customHeight="1" x14ac:dyDescent="0.2">
      <c r="A1077" s="603"/>
      <c r="B1077" s="603"/>
      <c r="C1077" s="612" t="s">
        <v>428</v>
      </c>
      <c r="D1077" s="611" t="s">
        <v>429</v>
      </c>
      <c r="E1077" s="579">
        <v>2014</v>
      </c>
      <c r="F1077" s="580"/>
      <c r="G1077" s="343">
        <v>0</v>
      </c>
      <c r="H1077" s="343">
        <v>0</v>
      </c>
      <c r="I1077" s="344">
        <v>0</v>
      </c>
      <c r="J1077" s="345">
        <v>0</v>
      </c>
      <c r="K1077" s="343">
        <v>0</v>
      </c>
      <c r="L1077" s="344">
        <v>0</v>
      </c>
      <c r="M1077" s="346">
        <v>0</v>
      </c>
      <c r="N1077" s="346">
        <v>12</v>
      </c>
      <c r="O1077" s="587"/>
      <c r="P1077" s="588"/>
      <c r="Q1077" s="589"/>
      <c r="R1077" s="589"/>
      <c r="S1077" s="589"/>
      <c r="T1077" s="589"/>
      <c r="U1077" s="589"/>
      <c r="V1077" s="589"/>
      <c r="W1077" s="589"/>
      <c r="X1077" s="577"/>
      <c r="Y1077" s="577"/>
      <c r="Z1077" s="577"/>
      <c r="AA1077" s="577"/>
      <c r="AB1077" s="577"/>
      <c r="AC1077" s="577"/>
      <c r="AD1077" s="577"/>
      <c r="AE1077" s="577"/>
      <c r="AF1077" s="577"/>
      <c r="AG1077" s="577"/>
      <c r="AH1077" s="590"/>
    </row>
    <row r="1078" spans="1:34" s="578" customFormat="1" ht="12" customHeight="1" x14ac:dyDescent="0.2">
      <c r="A1078" s="603"/>
      <c r="B1078" s="603"/>
      <c r="C1078" s="612"/>
      <c r="D1078" s="611" t="s">
        <v>430</v>
      </c>
      <c r="E1078" s="579"/>
      <c r="F1078" s="580"/>
      <c r="G1078" s="581"/>
      <c r="H1078" s="582"/>
      <c r="I1078" s="583"/>
      <c r="J1078" s="581"/>
      <c r="K1078" s="584"/>
      <c r="L1078" s="585"/>
      <c r="M1078" s="586"/>
      <c r="N1078" s="586"/>
      <c r="O1078" s="587"/>
      <c r="P1078" s="588"/>
      <c r="Q1078" s="589"/>
      <c r="R1078" s="589"/>
      <c r="S1078" s="589"/>
      <c r="T1078" s="589"/>
      <c r="U1078" s="589"/>
      <c r="V1078" s="589"/>
      <c r="W1078" s="589"/>
      <c r="X1078" s="577"/>
      <c r="Y1078" s="577"/>
      <c r="Z1078" s="577"/>
      <c r="AA1078" s="577"/>
      <c r="AB1078" s="577"/>
      <c r="AC1078" s="577"/>
      <c r="AD1078" s="577"/>
      <c r="AE1078" s="577"/>
      <c r="AF1078" s="577"/>
      <c r="AG1078" s="577"/>
      <c r="AH1078" s="590"/>
    </row>
    <row r="1079" spans="1:34" s="578" customFormat="1" ht="12" customHeight="1" x14ac:dyDescent="0.2">
      <c r="A1079" s="603"/>
      <c r="B1079" s="603"/>
      <c r="C1079" s="612"/>
      <c r="D1079" s="611" t="s">
        <v>431</v>
      </c>
      <c r="E1079" s="579"/>
      <c r="F1079" s="580"/>
      <c r="G1079" s="581"/>
      <c r="H1079" s="582"/>
      <c r="I1079" s="583"/>
      <c r="J1079" s="581"/>
      <c r="K1079" s="584"/>
      <c r="L1079" s="585"/>
      <c r="M1079" s="586"/>
      <c r="N1079" s="586"/>
      <c r="O1079" s="587"/>
      <c r="P1079" s="588"/>
      <c r="Q1079" s="589"/>
      <c r="R1079" s="589"/>
      <c r="S1079" s="589"/>
      <c r="T1079" s="589"/>
      <c r="U1079" s="589"/>
      <c r="V1079" s="589"/>
      <c r="W1079" s="589"/>
      <c r="X1079" s="577"/>
      <c r="Y1079" s="577"/>
      <c r="Z1079" s="577"/>
      <c r="AA1079" s="577"/>
      <c r="AB1079" s="577"/>
      <c r="AC1079" s="577"/>
      <c r="AD1079" s="577"/>
      <c r="AE1079" s="577"/>
      <c r="AF1079" s="577"/>
      <c r="AG1079" s="577"/>
      <c r="AH1079" s="590"/>
    </row>
    <row r="1080" spans="1:34" s="578" customFormat="1" ht="12" customHeight="1" x14ac:dyDescent="0.2">
      <c r="A1080" s="603"/>
      <c r="B1080" s="603"/>
      <c r="C1080" s="612"/>
      <c r="D1080" s="611" t="s">
        <v>432</v>
      </c>
      <c r="E1080" s="579"/>
      <c r="F1080" s="580"/>
      <c r="G1080" s="581"/>
      <c r="H1080" s="582"/>
      <c r="I1080" s="583"/>
      <c r="J1080" s="581"/>
      <c r="K1080" s="584"/>
      <c r="L1080" s="585"/>
      <c r="M1080" s="586"/>
      <c r="N1080" s="586"/>
      <c r="O1080" s="587"/>
      <c r="P1080" s="588"/>
      <c r="Q1080" s="589"/>
      <c r="R1080" s="589"/>
      <c r="S1080" s="589"/>
      <c r="T1080" s="589"/>
      <c r="U1080" s="589"/>
      <c r="V1080" s="589"/>
      <c r="W1080" s="589"/>
      <c r="X1080" s="577"/>
      <c r="Y1080" s="577"/>
      <c r="Z1080" s="577"/>
      <c r="AA1080" s="577"/>
      <c r="AB1080" s="577"/>
      <c r="AC1080" s="577"/>
      <c r="AD1080" s="577"/>
      <c r="AE1080" s="577"/>
      <c r="AF1080" s="577"/>
      <c r="AG1080" s="577"/>
      <c r="AH1080" s="590"/>
    </row>
    <row r="1081" spans="1:34" s="147" customFormat="1" ht="6" customHeight="1" thickBot="1" x14ac:dyDescent="0.25">
      <c r="A1081" s="593"/>
      <c r="B1081" s="595"/>
      <c r="C1081" s="462"/>
      <c r="D1081" s="632"/>
      <c r="E1081" s="462"/>
      <c r="F1081" s="352">
        <v>9</v>
      </c>
      <c r="G1081" s="58"/>
      <c r="H1081" s="82"/>
      <c r="I1081" s="83"/>
      <c r="J1081" s="58"/>
      <c r="K1081" s="82"/>
      <c r="L1081" s="83"/>
      <c r="M1081" s="63"/>
      <c r="N1081" s="64"/>
      <c r="O1081" s="172"/>
      <c r="P1081" s="25"/>
      <c r="Q1081" s="4"/>
      <c r="R1081" s="4"/>
      <c r="S1081" s="4"/>
      <c r="T1081" s="4"/>
      <c r="U1081" s="4"/>
      <c r="V1081" s="4"/>
      <c r="W1081" s="4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447"/>
    </row>
    <row r="1082" spans="1:34" s="147" customFormat="1" ht="12" customHeight="1" x14ac:dyDescent="0.2">
      <c r="A1082" s="593">
        <v>1</v>
      </c>
      <c r="B1082" s="591"/>
      <c r="C1082" s="463" t="s">
        <v>197</v>
      </c>
      <c r="D1082" s="613" t="s">
        <v>226</v>
      </c>
      <c r="E1082" s="462">
        <v>2010</v>
      </c>
      <c r="F1082" s="351">
        <v>8</v>
      </c>
      <c r="G1082" s="58" t="s">
        <v>331</v>
      </c>
      <c r="H1082" s="82" t="s">
        <v>331</v>
      </c>
      <c r="I1082" s="83" t="s">
        <v>331</v>
      </c>
      <c r="J1082" s="58" t="s">
        <v>331</v>
      </c>
      <c r="K1082" s="77" t="s">
        <v>331</v>
      </c>
      <c r="L1082" s="83" t="s">
        <v>331</v>
      </c>
      <c r="M1082" s="63" t="s">
        <v>331</v>
      </c>
      <c r="N1082" s="63" t="s">
        <v>331</v>
      </c>
      <c r="O1082" s="173"/>
      <c r="P1082" s="14"/>
      <c r="Q1082" s="11"/>
      <c r="R1082" s="11"/>
      <c r="S1082" s="11"/>
      <c r="T1082" s="11"/>
      <c r="U1082" s="11"/>
      <c r="V1082" s="11"/>
      <c r="W1082" s="11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447"/>
    </row>
    <row r="1083" spans="1:34" s="446" customFormat="1" ht="12" customHeight="1" x14ac:dyDescent="0.2">
      <c r="A1083" s="593"/>
      <c r="B1083" s="591"/>
      <c r="C1083" s="463"/>
      <c r="D1083" s="613"/>
      <c r="E1083" s="462">
        <v>2011</v>
      </c>
      <c r="F1083" s="351"/>
      <c r="G1083" s="58" t="s">
        <v>331</v>
      </c>
      <c r="H1083" s="82" t="s">
        <v>331</v>
      </c>
      <c r="I1083" s="83" t="s">
        <v>331</v>
      </c>
      <c r="J1083" s="58" t="s">
        <v>331</v>
      </c>
      <c r="K1083" s="77" t="s">
        <v>331</v>
      </c>
      <c r="L1083" s="83" t="s">
        <v>331</v>
      </c>
      <c r="M1083" s="63" t="s">
        <v>331</v>
      </c>
      <c r="N1083" s="63" t="s">
        <v>331</v>
      </c>
      <c r="O1083" s="533"/>
      <c r="P1083" s="60"/>
      <c r="Q1083" s="274"/>
      <c r="R1083" s="274"/>
      <c r="S1083" s="274"/>
      <c r="T1083" s="274"/>
      <c r="U1083" s="274"/>
      <c r="V1083" s="274"/>
      <c r="W1083" s="274"/>
      <c r="X1083" s="60"/>
      <c r="Y1083" s="60"/>
      <c r="Z1083" s="60"/>
      <c r="AA1083" s="60"/>
      <c r="AB1083" s="60"/>
      <c r="AC1083" s="60"/>
      <c r="AD1083" s="60"/>
      <c r="AE1083" s="60"/>
      <c r="AF1083" s="60"/>
      <c r="AG1083" s="60"/>
      <c r="AH1083" s="447"/>
    </row>
    <row r="1084" spans="1:34" s="446" customFormat="1" ht="12" customHeight="1" x14ac:dyDescent="0.2">
      <c r="A1084" s="593"/>
      <c r="B1084" s="591"/>
      <c r="C1084" s="463"/>
      <c r="D1084" s="613"/>
      <c r="E1084" s="462" t="s">
        <v>381</v>
      </c>
      <c r="F1084" s="351"/>
      <c r="G1084" s="58" t="s">
        <v>331</v>
      </c>
      <c r="H1084" s="82" t="s">
        <v>331</v>
      </c>
      <c r="I1084" s="83" t="s">
        <v>331</v>
      </c>
      <c r="J1084" s="58" t="s">
        <v>331</v>
      </c>
      <c r="K1084" s="77" t="s">
        <v>331</v>
      </c>
      <c r="L1084" s="83" t="s">
        <v>331</v>
      </c>
      <c r="M1084" s="63" t="s">
        <v>331</v>
      </c>
      <c r="N1084" s="63" t="s">
        <v>331</v>
      </c>
      <c r="O1084" s="533"/>
      <c r="P1084" s="60"/>
      <c r="Q1084" s="274"/>
      <c r="R1084" s="274"/>
      <c r="S1084" s="274"/>
      <c r="T1084" s="274"/>
      <c r="U1084" s="274"/>
      <c r="V1084" s="274"/>
      <c r="W1084" s="274"/>
      <c r="X1084" s="60"/>
      <c r="Y1084" s="60"/>
      <c r="Z1084" s="60"/>
      <c r="AA1084" s="60"/>
      <c r="AB1084" s="60"/>
      <c r="AC1084" s="60"/>
      <c r="AD1084" s="60"/>
      <c r="AE1084" s="60"/>
      <c r="AF1084" s="60"/>
      <c r="AG1084" s="60"/>
      <c r="AH1084" s="447"/>
    </row>
    <row r="1085" spans="1:34" s="446" customFormat="1" ht="12" customHeight="1" x14ac:dyDescent="0.2">
      <c r="A1085" s="593"/>
      <c r="B1085" s="591"/>
      <c r="C1085" s="463"/>
      <c r="D1085" s="613"/>
      <c r="E1085" s="463">
        <v>2013</v>
      </c>
      <c r="F1085" s="557"/>
      <c r="G1085" s="58" t="s">
        <v>331</v>
      </c>
      <c r="H1085" s="82" t="s">
        <v>331</v>
      </c>
      <c r="I1085" s="83" t="s">
        <v>331</v>
      </c>
      <c r="J1085" s="58" t="s">
        <v>331</v>
      </c>
      <c r="K1085" s="77" t="s">
        <v>331</v>
      </c>
      <c r="L1085" s="83" t="s">
        <v>331</v>
      </c>
      <c r="M1085" s="63" t="s">
        <v>331</v>
      </c>
      <c r="N1085" s="63" t="s">
        <v>331</v>
      </c>
      <c r="O1085" s="533"/>
      <c r="P1085" s="60"/>
      <c r="Q1085" s="274"/>
      <c r="R1085" s="274"/>
      <c r="S1085" s="274"/>
      <c r="T1085" s="274"/>
      <c r="U1085" s="274"/>
      <c r="V1085" s="274"/>
      <c r="W1085" s="274"/>
      <c r="X1085" s="60"/>
      <c r="Y1085" s="60"/>
      <c r="Z1085" s="60"/>
      <c r="AA1085" s="60"/>
      <c r="AB1085" s="60"/>
      <c r="AC1085" s="60"/>
      <c r="AD1085" s="60"/>
      <c r="AE1085" s="60"/>
      <c r="AF1085" s="60"/>
      <c r="AG1085" s="60"/>
      <c r="AH1085" s="447"/>
    </row>
    <row r="1086" spans="1:34" s="446" customFormat="1" ht="12" customHeight="1" x14ac:dyDescent="0.2">
      <c r="A1086" s="593"/>
      <c r="B1086" s="591"/>
      <c r="C1086" s="463"/>
      <c r="D1086" s="613"/>
      <c r="E1086" s="463">
        <v>2014</v>
      </c>
      <c r="F1086" s="557"/>
      <c r="G1086" s="58" t="s">
        <v>331</v>
      </c>
      <c r="H1086" s="82" t="s">
        <v>331</v>
      </c>
      <c r="I1086" s="83" t="s">
        <v>331</v>
      </c>
      <c r="J1086" s="58" t="s">
        <v>331</v>
      </c>
      <c r="K1086" s="77" t="s">
        <v>331</v>
      </c>
      <c r="L1086" s="83" t="s">
        <v>331</v>
      </c>
      <c r="M1086" s="63" t="s">
        <v>331</v>
      </c>
      <c r="N1086" s="63" t="s">
        <v>331</v>
      </c>
      <c r="O1086" s="533"/>
      <c r="P1086" s="60"/>
      <c r="Q1086" s="274"/>
      <c r="R1086" s="274"/>
      <c r="S1086" s="274"/>
      <c r="T1086" s="274"/>
      <c r="U1086" s="274"/>
      <c r="V1086" s="274"/>
      <c r="W1086" s="274"/>
      <c r="X1086" s="60"/>
      <c r="Y1086" s="60"/>
      <c r="Z1086" s="60"/>
      <c r="AA1086" s="60"/>
      <c r="AB1086" s="60"/>
      <c r="AC1086" s="60"/>
      <c r="AD1086" s="60"/>
      <c r="AE1086" s="60"/>
      <c r="AF1086" s="60"/>
      <c r="AG1086" s="60"/>
      <c r="AH1086" s="447"/>
    </row>
    <row r="1087" spans="1:34" s="147" customFormat="1" ht="6.75" customHeight="1" thickBot="1" x14ac:dyDescent="0.25">
      <c r="A1087" s="593"/>
      <c r="B1087" s="595"/>
      <c r="C1087" s="463"/>
      <c r="D1087" s="632"/>
      <c r="E1087" s="462"/>
      <c r="F1087" s="355">
        <v>11</v>
      </c>
      <c r="G1087" s="58"/>
      <c r="H1087" s="82"/>
      <c r="I1087" s="83"/>
      <c r="J1087" s="58"/>
      <c r="K1087" s="82"/>
      <c r="L1087" s="83"/>
      <c r="M1087" s="63"/>
      <c r="N1087" s="64"/>
      <c r="O1087" s="172"/>
      <c r="P1087" s="25"/>
      <c r="Q1087" s="4"/>
      <c r="R1087" s="4"/>
      <c r="S1087" s="4"/>
      <c r="T1087" s="4"/>
      <c r="U1087" s="4"/>
      <c r="V1087" s="4"/>
      <c r="W1087" s="4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447"/>
    </row>
    <row r="1088" spans="1:34" s="147" customFormat="1" ht="12" hidden="1" customHeight="1" x14ac:dyDescent="0.2">
      <c r="A1088" s="593">
        <v>1</v>
      </c>
      <c r="B1088" s="598"/>
      <c r="C1088" s="462"/>
      <c r="D1088" s="613" t="s">
        <v>105</v>
      </c>
      <c r="E1088" s="463">
        <v>2000</v>
      </c>
      <c r="F1088" s="351">
        <v>-1</v>
      </c>
      <c r="G1088" s="58">
        <v>0</v>
      </c>
      <c r="H1088" s="82">
        <v>1</v>
      </c>
      <c r="I1088" s="83">
        <v>1</v>
      </c>
      <c r="J1088" s="58">
        <v>0</v>
      </c>
      <c r="K1088" s="82">
        <v>0</v>
      </c>
      <c r="L1088" s="83">
        <v>0</v>
      </c>
      <c r="M1088" s="63">
        <v>0</v>
      </c>
      <c r="N1088" s="63">
        <v>0</v>
      </c>
      <c r="O1088" s="173"/>
      <c r="P1088" s="14"/>
      <c r="Q1088" s="12"/>
      <c r="R1088" s="11"/>
      <c r="S1088" s="11"/>
      <c r="T1088" s="12"/>
      <c r="U1088" s="11"/>
      <c r="V1088" s="11"/>
      <c r="W1088" s="13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447"/>
    </row>
    <row r="1089" spans="1:34" s="147" customFormat="1" ht="12" hidden="1" customHeight="1" x14ac:dyDescent="0.2">
      <c r="A1089" s="593">
        <v>1</v>
      </c>
      <c r="B1089" s="598"/>
      <c r="C1089" s="463" t="s">
        <v>56</v>
      </c>
      <c r="D1089" s="613" t="s">
        <v>105</v>
      </c>
      <c r="E1089" s="463">
        <v>2001</v>
      </c>
      <c r="F1089" s="351">
        <v>0</v>
      </c>
      <c r="G1089" s="58">
        <v>0</v>
      </c>
      <c r="H1089" s="82">
        <v>0</v>
      </c>
      <c r="I1089" s="83">
        <v>0</v>
      </c>
      <c r="J1089" s="58">
        <v>0</v>
      </c>
      <c r="K1089" s="82">
        <v>0</v>
      </c>
      <c r="L1089" s="83">
        <v>0</v>
      </c>
      <c r="M1089" s="63">
        <v>0</v>
      </c>
      <c r="N1089" s="63">
        <v>0</v>
      </c>
      <c r="O1089" s="173"/>
      <c r="P1089" s="14"/>
      <c r="Q1089" s="12"/>
      <c r="R1089" s="11"/>
      <c r="S1089" s="11"/>
      <c r="T1089" s="12"/>
      <c r="U1089" s="11"/>
      <c r="V1089" s="11"/>
      <c r="W1089" s="13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447"/>
    </row>
    <row r="1090" spans="1:34" s="147" customFormat="1" ht="12" hidden="1" customHeight="1" x14ac:dyDescent="0.2">
      <c r="A1090" s="593">
        <v>1</v>
      </c>
      <c r="B1090" s="598"/>
      <c r="C1090" s="463" t="s">
        <v>56</v>
      </c>
      <c r="D1090" s="613" t="s">
        <v>105</v>
      </c>
      <c r="E1090" s="463">
        <v>2002</v>
      </c>
      <c r="F1090" s="351">
        <v>1</v>
      </c>
      <c r="G1090" s="58">
        <v>0</v>
      </c>
      <c r="H1090" s="82">
        <v>4</v>
      </c>
      <c r="I1090" s="83">
        <v>4</v>
      </c>
      <c r="J1090" s="58">
        <v>0</v>
      </c>
      <c r="K1090" s="82">
        <v>0</v>
      </c>
      <c r="L1090" s="83">
        <v>0</v>
      </c>
      <c r="M1090" s="63">
        <v>0</v>
      </c>
      <c r="N1090" s="63">
        <v>0</v>
      </c>
      <c r="O1090" s="173"/>
      <c r="P1090" s="14"/>
      <c r="Q1090" s="12"/>
      <c r="R1090" s="11"/>
      <c r="S1090" s="11"/>
      <c r="T1090" s="12"/>
      <c r="U1090" s="11"/>
      <c r="V1090" s="11"/>
      <c r="W1090" s="13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447"/>
    </row>
    <row r="1091" spans="1:34" s="147" customFormat="1" ht="12" hidden="1" customHeight="1" x14ac:dyDescent="0.2">
      <c r="A1091" s="593">
        <v>1</v>
      </c>
      <c r="B1091" s="598"/>
      <c r="C1091" s="463" t="s">
        <v>56</v>
      </c>
      <c r="D1091" s="613" t="s">
        <v>105</v>
      </c>
      <c r="E1091" s="463">
        <v>2003</v>
      </c>
      <c r="F1091" s="351">
        <v>2</v>
      </c>
      <c r="G1091" s="58">
        <v>0</v>
      </c>
      <c r="H1091" s="82">
        <v>1</v>
      </c>
      <c r="I1091" s="83">
        <v>1</v>
      </c>
      <c r="J1091" s="58">
        <v>0</v>
      </c>
      <c r="K1091" s="82">
        <v>0</v>
      </c>
      <c r="L1091" s="83">
        <v>0</v>
      </c>
      <c r="M1091" s="63">
        <v>0</v>
      </c>
      <c r="N1091" s="63">
        <v>1</v>
      </c>
      <c r="O1091" s="173"/>
      <c r="P1091" s="14"/>
      <c r="Q1091" s="12"/>
      <c r="R1091" s="11"/>
      <c r="S1091" s="11"/>
      <c r="T1091" s="12"/>
      <c r="U1091" s="11"/>
      <c r="V1091" s="11"/>
      <c r="W1091" s="13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447"/>
    </row>
    <row r="1092" spans="1:34" s="147" customFormat="1" ht="12" hidden="1" customHeight="1" x14ac:dyDescent="0.2">
      <c r="A1092" s="593">
        <v>1</v>
      </c>
      <c r="B1092" s="598"/>
      <c r="C1092" s="463" t="s">
        <v>56</v>
      </c>
      <c r="D1092" s="613" t="s">
        <v>105</v>
      </c>
      <c r="E1092" s="463">
        <v>2004</v>
      </c>
      <c r="F1092" s="351">
        <v>3</v>
      </c>
      <c r="G1092" s="58">
        <v>5</v>
      </c>
      <c r="H1092" s="82">
        <v>2</v>
      </c>
      <c r="I1092" s="83">
        <v>7</v>
      </c>
      <c r="J1092" s="58">
        <v>0</v>
      </c>
      <c r="K1092" s="82">
        <v>1</v>
      </c>
      <c r="L1092" s="83">
        <v>1</v>
      </c>
      <c r="M1092" s="63">
        <v>0</v>
      </c>
      <c r="N1092" s="64">
        <v>2</v>
      </c>
      <c r="O1092" s="173"/>
      <c r="P1092" s="14"/>
      <c r="Q1092" s="12"/>
      <c r="R1092" s="11"/>
      <c r="S1092" s="11"/>
      <c r="T1092" s="12"/>
      <c r="U1092" s="11"/>
      <c r="V1092" s="11"/>
      <c r="W1092" s="13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447"/>
    </row>
    <row r="1093" spans="1:34" s="147" customFormat="1" ht="12" hidden="1" customHeight="1" x14ac:dyDescent="0.2">
      <c r="A1093" s="593">
        <v>1</v>
      </c>
      <c r="B1093" s="591"/>
      <c r="C1093" s="463" t="s">
        <v>56</v>
      </c>
      <c r="D1093" s="613" t="s">
        <v>105</v>
      </c>
      <c r="E1093" s="461">
        <v>2006</v>
      </c>
      <c r="F1093" s="351">
        <v>4</v>
      </c>
      <c r="G1093" s="58">
        <v>2</v>
      </c>
      <c r="H1093" s="82">
        <v>0</v>
      </c>
      <c r="I1093" s="83">
        <v>2</v>
      </c>
      <c r="J1093" s="58">
        <v>0</v>
      </c>
      <c r="K1093" s="82">
        <v>1</v>
      </c>
      <c r="L1093" s="83">
        <v>1</v>
      </c>
      <c r="M1093" s="63">
        <v>0</v>
      </c>
      <c r="N1093" s="63">
        <v>3</v>
      </c>
      <c r="O1093" s="173" t="s">
        <v>5</v>
      </c>
      <c r="P1093" s="14"/>
      <c r="Q1093" s="12"/>
      <c r="R1093" s="11"/>
      <c r="S1093" s="11"/>
      <c r="T1093" s="12"/>
      <c r="U1093" s="11"/>
      <c r="V1093" s="11"/>
      <c r="W1093" s="13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447"/>
    </row>
    <row r="1094" spans="1:34" s="147" customFormat="1" ht="12" hidden="1" customHeight="1" x14ac:dyDescent="0.2">
      <c r="A1094" s="593">
        <v>1</v>
      </c>
      <c r="B1094" s="591"/>
      <c r="C1094" s="463" t="s">
        <v>56</v>
      </c>
      <c r="D1094" s="613" t="s">
        <v>105</v>
      </c>
      <c r="E1094" s="461">
        <v>2007</v>
      </c>
      <c r="F1094" s="351">
        <v>5</v>
      </c>
      <c r="G1094" s="58">
        <v>1</v>
      </c>
      <c r="H1094" s="82">
        <v>0</v>
      </c>
      <c r="I1094" s="83">
        <v>1</v>
      </c>
      <c r="J1094" s="58">
        <v>4</v>
      </c>
      <c r="K1094" s="82">
        <v>1</v>
      </c>
      <c r="L1094" s="83">
        <v>5</v>
      </c>
      <c r="M1094" s="63">
        <v>0</v>
      </c>
      <c r="N1094" s="63">
        <v>5</v>
      </c>
      <c r="O1094" s="173" t="s">
        <v>5</v>
      </c>
      <c r="P1094" s="14"/>
      <c r="Q1094" s="11"/>
      <c r="R1094" s="11"/>
      <c r="S1094" s="11"/>
      <c r="T1094" s="11"/>
      <c r="U1094" s="11"/>
      <c r="V1094" s="11"/>
      <c r="W1094" s="11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447"/>
    </row>
    <row r="1095" spans="1:34" s="147" customFormat="1" ht="12" hidden="1" customHeight="1" x14ac:dyDescent="0.2">
      <c r="A1095" s="593">
        <v>1</v>
      </c>
      <c r="B1095" s="591"/>
      <c r="C1095" s="463" t="s">
        <v>56</v>
      </c>
      <c r="D1095" s="613" t="s">
        <v>105</v>
      </c>
      <c r="E1095" s="461">
        <v>2008</v>
      </c>
      <c r="F1095" s="351">
        <v>6</v>
      </c>
      <c r="G1095" s="58">
        <v>6</v>
      </c>
      <c r="H1095" s="82">
        <v>10</v>
      </c>
      <c r="I1095" s="83">
        <v>16</v>
      </c>
      <c r="J1095" s="58">
        <v>4</v>
      </c>
      <c r="K1095" s="82">
        <v>1</v>
      </c>
      <c r="L1095" s="83">
        <v>5</v>
      </c>
      <c r="M1095" s="63">
        <v>0</v>
      </c>
      <c r="N1095" s="63">
        <v>10</v>
      </c>
      <c r="O1095" s="173"/>
      <c r="P1095" s="14"/>
      <c r="Q1095" s="11"/>
      <c r="R1095" s="11"/>
      <c r="S1095" s="11"/>
      <c r="T1095" s="11"/>
      <c r="U1095" s="11"/>
      <c r="V1095" s="11"/>
      <c r="W1095" s="11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447"/>
    </row>
    <row r="1096" spans="1:34" s="147" customFormat="1" ht="12" hidden="1" customHeight="1" x14ac:dyDescent="0.2">
      <c r="A1096" s="593">
        <v>1</v>
      </c>
      <c r="B1096" s="591"/>
      <c r="C1096" s="609"/>
      <c r="D1096" s="473"/>
      <c r="E1096" s="461">
        <v>2009</v>
      </c>
      <c r="F1096" s="351">
        <v>7</v>
      </c>
      <c r="G1096" s="58">
        <v>2</v>
      </c>
      <c r="H1096" s="82">
        <v>2</v>
      </c>
      <c r="I1096" s="83">
        <v>4</v>
      </c>
      <c r="J1096" s="58">
        <v>0</v>
      </c>
      <c r="K1096" s="77">
        <v>0</v>
      </c>
      <c r="L1096" s="344">
        <f>J1096+K1096</f>
        <v>0</v>
      </c>
      <c r="M1096" s="63">
        <v>0</v>
      </c>
      <c r="N1096" s="63">
        <v>8</v>
      </c>
      <c r="O1096" s="173" t="s">
        <v>5</v>
      </c>
      <c r="P1096" s="14"/>
      <c r="Q1096" s="11"/>
      <c r="R1096" s="11"/>
      <c r="S1096" s="11"/>
      <c r="T1096" s="11"/>
      <c r="U1096" s="11"/>
      <c r="V1096" s="11"/>
      <c r="W1096" s="11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447"/>
    </row>
    <row r="1097" spans="1:34" s="147" customFormat="1" ht="12" customHeight="1" x14ac:dyDescent="0.2">
      <c r="A1097" s="593">
        <v>1</v>
      </c>
      <c r="B1097" s="591"/>
      <c r="C1097" s="463" t="s">
        <v>56</v>
      </c>
      <c r="D1097" s="613" t="s">
        <v>105</v>
      </c>
      <c r="E1097" s="462">
        <v>2010</v>
      </c>
      <c r="F1097" s="351">
        <v>8</v>
      </c>
      <c r="G1097" s="58">
        <v>6</v>
      </c>
      <c r="H1097" s="82">
        <v>5</v>
      </c>
      <c r="I1097" s="411">
        <f>SUM(H1097,G1097)</f>
        <v>11</v>
      </c>
      <c r="J1097" s="58">
        <v>3</v>
      </c>
      <c r="K1097" s="82">
        <v>0</v>
      </c>
      <c r="L1097" s="344">
        <f>J1097+K1097</f>
        <v>3</v>
      </c>
      <c r="M1097" s="63">
        <v>0</v>
      </c>
      <c r="N1097" s="63">
        <v>3</v>
      </c>
      <c r="O1097" s="173" t="s">
        <v>5</v>
      </c>
      <c r="P1097" s="14"/>
      <c r="Q1097" s="11"/>
      <c r="R1097" s="11"/>
      <c r="S1097" s="11"/>
      <c r="T1097" s="11"/>
      <c r="U1097" s="11"/>
      <c r="V1097" s="11"/>
      <c r="W1097" s="11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438"/>
    </row>
    <row r="1098" spans="1:34" s="446" customFormat="1" ht="12" customHeight="1" x14ac:dyDescent="0.2">
      <c r="A1098" s="593"/>
      <c r="B1098" s="591"/>
      <c r="C1098" s="463"/>
      <c r="D1098" s="613"/>
      <c r="E1098" s="462">
        <v>2011</v>
      </c>
      <c r="F1098" s="351"/>
      <c r="G1098" s="58">
        <v>0</v>
      </c>
      <c r="H1098" s="82">
        <v>2</v>
      </c>
      <c r="I1098" s="411">
        <f>SUM(H1098,G1098)</f>
        <v>2</v>
      </c>
      <c r="J1098" s="58">
        <v>0</v>
      </c>
      <c r="K1098" s="82">
        <v>0</v>
      </c>
      <c r="L1098" s="344">
        <f>J1098+K1098</f>
        <v>0</v>
      </c>
      <c r="M1098" s="63">
        <v>0</v>
      </c>
      <c r="N1098" s="63">
        <v>10</v>
      </c>
      <c r="O1098" s="173" t="s">
        <v>5</v>
      </c>
      <c r="P1098" s="60"/>
      <c r="Q1098" s="274"/>
      <c r="R1098" s="274"/>
      <c r="S1098" s="274"/>
      <c r="T1098" s="274"/>
      <c r="U1098" s="274"/>
      <c r="V1098" s="274"/>
      <c r="W1098" s="274"/>
      <c r="X1098" s="60"/>
      <c r="Y1098" s="60"/>
      <c r="Z1098" s="60"/>
      <c r="AA1098" s="60"/>
      <c r="AB1098" s="60"/>
      <c r="AC1098" s="60"/>
      <c r="AD1098" s="60"/>
      <c r="AE1098" s="60"/>
      <c r="AF1098" s="60"/>
      <c r="AG1098" s="60"/>
      <c r="AH1098" s="438">
        <v>10</v>
      </c>
    </row>
    <row r="1099" spans="1:34" s="446" customFormat="1" ht="12" customHeight="1" x14ac:dyDescent="0.2">
      <c r="A1099" s="593"/>
      <c r="B1099" s="591"/>
      <c r="C1099" s="463"/>
      <c r="D1099" s="613"/>
      <c r="E1099" s="462" t="s">
        <v>381</v>
      </c>
      <c r="F1099" s="351"/>
      <c r="G1099" s="342">
        <v>3</v>
      </c>
      <c r="H1099" s="343">
        <v>0</v>
      </c>
      <c r="I1099" s="344">
        <v>3</v>
      </c>
      <c r="J1099" s="345">
        <v>2</v>
      </c>
      <c r="K1099" s="343">
        <v>0</v>
      </c>
      <c r="L1099" s="344">
        <f>J1099+K1099</f>
        <v>2</v>
      </c>
      <c r="M1099" s="346">
        <v>0</v>
      </c>
      <c r="N1099" s="346">
        <v>12</v>
      </c>
      <c r="O1099" s="533"/>
      <c r="P1099" s="60"/>
      <c r="Q1099" s="274"/>
      <c r="R1099" s="274"/>
      <c r="S1099" s="274"/>
      <c r="T1099" s="274"/>
      <c r="U1099" s="274"/>
      <c r="V1099" s="274"/>
      <c r="W1099" s="274"/>
      <c r="X1099" s="60"/>
      <c r="Y1099" s="60"/>
      <c r="Z1099" s="60"/>
      <c r="AA1099" s="60"/>
      <c r="AB1099" s="60"/>
      <c r="AC1099" s="60"/>
      <c r="AD1099" s="60"/>
      <c r="AE1099" s="60"/>
      <c r="AF1099" s="60"/>
      <c r="AG1099" s="60"/>
      <c r="AH1099" s="438">
        <f>N1098+L1099-M1099</f>
        <v>12</v>
      </c>
    </row>
    <row r="1100" spans="1:34" s="448" customFormat="1" ht="12" customHeight="1" x14ac:dyDescent="0.2">
      <c r="A1100" s="591"/>
      <c r="B1100" s="591"/>
      <c r="C1100" s="463"/>
      <c r="D1100" s="613"/>
      <c r="E1100" s="463">
        <v>2013</v>
      </c>
      <c r="F1100" s="352"/>
      <c r="G1100" s="343">
        <v>2</v>
      </c>
      <c r="H1100" s="343">
        <v>0</v>
      </c>
      <c r="I1100" s="344">
        <v>2</v>
      </c>
      <c r="J1100" s="345">
        <v>0</v>
      </c>
      <c r="K1100" s="343">
        <v>0</v>
      </c>
      <c r="L1100" s="344">
        <f>J1100+K1100</f>
        <v>0</v>
      </c>
      <c r="M1100" s="346">
        <v>0</v>
      </c>
      <c r="N1100" s="346">
        <v>13</v>
      </c>
      <c r="O1100" s="533"/>
      <c r="P1100" s="60"/>
      <c r="Q1100" s="274"/>
      <c r="R1100" s="274"/>
      <c r="S1100" s="274"/>
      <c r="T1100" s="274"/>
      <c r="U1100" s="274"/>
      <c r="V1100" s="274"/>
      <c r="W1100" s="274"/>
      <c r="X1100" s="60"/>
      <c r="Y1100" s="60"/>
      <c r="Z1100" s="60"/>
      <c r="AA1100" s="60"/>
      <c r="AB1100" s="60"/>
      <c r="AC1100" s="60"/>
      <c r="AD1100" s="60"/>
      <c r="AE1100" s="60"/>
      <c r="AF1100" s="60"/>
      <c r="AG1100" s="60"/>
      <c r="AH1100" s="481"/>
    </row>
    <row r="1101" spans="1:34" s="448" customFormat="1" ht="12" customHeight="1" x14ac:dyDescent="0.2">
      <c r="A1101" s="591"/>
      <c r="B1101" s="591"/>
      <c r="C1101" s="463"/>
      <c r="D1101" s="613"/>
      <c r="E1101" s="463">
        <v>2014</v>
      </c>
      <c r="F1101" s="352"/>
      <c r="G1101" s="343">
        <v>3</v>
      </c>
      <c r="H1101" s="343">
        <v>0</v>
      </c>
      <c r="I1101" s="344">
        <v>3</v>
      </c>
      <c r="J1101" s="345">
        <v>0</v>
      </c>
      <c r="K1101" s="343">
        <v>0</v>
      </c>
      <c r="L1101" s="344">
        <v>0</v>
      </c>
      <c r="M1101" s="346">
        <v>0</v>
      </c>
      <c r="N1101" s="346">
        <v>16</v>
      </c>
      <c r="O1101" s="533"/>
      <c r="P1101" s="60"/>
      <c r="Q1101" s="274"/>
      <c r="R1101" s="274"/>
      <c r="S1101" s="274"/>
      <c r="T1101" s="274"/>
      <c r="U1101" s="274"/>
      <c r="V1101" s="274"/>
      <c r="W1101" s="274"/>
      <c r="X1101" s="60"/>
      <c r="Y1101" s="60"/>
      <c r="Z1101" s="60"/>
      <c r="AA1101" s="60"/>
      <c r="AB1101" s="60"/>
      <c r="AC1101" s="60"/>
      <c r="AD1101" s="60"/>
      <c r="AE1101" s="60"/>
      <c r="AF1101" s="60"/>
      <c r="AG1101" s="60"/>
      <c r="AH1101" s="481"/>
    </row>
    <row r="1102" spans="1:34" s="170" customFormat="1" ht="6.75" customHeight="1" x14ac:dyDescent="0.2">
      <c r="A1102" s="593"/>
      <c r="B1102" s="593"/>
      <c r="C1102" s="463"/>
      <c r="D1102" s="632"/>
      <c r="E1102" s="462"/>
      <c r="F1102" s="351">
        <v>6</v>
      </c>
      <c r="G1102" s="58"/>
      <c r="H1102" s="82"/>
      <c r="I1102" s="83"/>
      <c r="J1102" s="58"/>
      <c r="K1102" s="82"/>
      <c r="L1102" s="83"/>
      <c r="M1102" s="63"/>
      <c r="N1102" s="64"/>
      <c r="O1102" s="172"/>
      <c r="P1102" s="25"/>
      <c r="Q1102" s="5"/>
      <c r="R1102" s="4"/>
      <c r="S1102" s="4"/>
      <c r="T1102" s="5"/>
      <c r="U1102" s="4"/>
      <c r="V1102" s="4"/>
      <c r="W1102" s="6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447"/>
    </row>
    <row r="1103" spans="1:34" s="147" customFormat="1" x14ac:dyDescent="0.2">
      <c r="A1103" s="593"/>
      <c r="B1103" s="593"/>
      <c r="C1103" s="462" t="s">
        <v>359</v>
      </c>
      <c r="D1103" s="632" t="s">
        <v>360</v>
      </c>
      <c r="E1103" s="461">
        <v>2010</v>
      </c>
      <c r="F1103" s="351"/>
      <c r="G1103" s="58">
        <v>8</v>
      </c>
      <c r="H1103" s="82">
        <v>0</v>
      </c>
      <c r="I1103" s="411">
        <f>SUM(H1103,G1103)</f>
        <v>8</v>
      </c>
      <c r="J1103" s="58">
        <v>4</v>
      </c>
      <c r="K1103" s="82">
        <v>0</v>
      </c>
      <c r="L1103" s="344">
        <f>J1103+K1103</f>
        <v>4</v>
      </c>
      <c r="M1103" s="63">
        <v>4</v>
      </c>
      <c r="N1103" s="64">
        <v>36</v>
      </c>
      <c r="O1103" s="172"/>
      <c r="P1103" s="25"/>
      <c r="Q1103" s="4"/>
      <c r="R1103" s="4"/>
      <c r="S1103" s="4"/>
      <c r="T1103" s="4"/>
      <c r="U1103" s="4"/>
      <c r="V1103" s="4"/>
      <c r="W1103" s="4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447"/>
    </row>
    <row r="1104" spans="1:34" s="446" customFormat="1" ht="12" customHeight="1" x14ac:dyDescent="0.2">
      <c r="A1104" s="593"/>
      <c r="B1104" s="593"/>
      <c r="C1104" s="462"/>
      <c r="D1104" s="632"/>
      <c r="E1104" s="461">
        <v>2011</v>
      </c>
      <c r="F1104" s="351"/>
      <c r="G1104" s="58">
        <v>9</v>
      </c>
      <c r="H1104" s="82">
        <v>20</v>
      </c>
      <c r="I1104" s="411">
        <f>SUM(H1104,G1104)</f>
        <v>29</v>
      </c>
      <c r="J1104" s="58">
        <v>0</v>
      </c>
      <c r="K1104" s="82">
        <v>6</v>
      </c>
      <c r="L1104" s="344">
        <f>J1104+K1104</f>
        <v>6</v>
      </c>
      <c r="M1104" s="63">
        <v>4</v>
      </c>
      <c r="N1104" s="64">
        <v>38</v>
      </c>
      <c r="O1104" s="531"/>
      <c r="P1104" s="266"/>
      <c r="Q1104" s="268"/>
      <c r="R1104" s="268"/>
      <c r="S1104" s="268"/>
      <c r="T1104" s="268"/>
      <c r="U1104" s="268"/>
      <c r="V1104" s="268"/>
      <c r="W1104" s="268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438">
        <f>N1103+L1104-M1104</f>
        <v>38</v>
      </c>
    </row>
    <row r="1105" spans="1:34" s="446" customFormat="1" ht="12" customHeight="1" x14ac:dyDescent="0.2">
      <c r="A1105" s="593"/>
      <c r="B1105" s="593"/>
      <c r="C1105" s="462"/>
      <c r="D1105" s="632"/>
      <c r="E1105" s="462" t="s">
        <v>381</v>
      </c>
      <c r="F1105" s="351"/>
      <c r="G1105" s="342">
        <v>15</v>
      </c>
      <c r="H1105" s="343">
        <v>17</v>
      </c>
      <c r="I1105" s="344">
        <v>32</v>
      </c>
      <c r="J1105" s="345">
        <v>3</v>
      </c>
      <c r="K1105" s="343">
        <v>8</v>
      </c>
      <c r="L1105" s="344">
        <f>J1105+K1105</f>
        <v>11</v>
      </c>
      <c r="M1105" s="346">
        <v>1</v>
      </c>
      <c r="N1105" s="346">
        <v>48</v>
      </c>
      <c r="O1105" s="531"/>
      <c r="P1105" s="266"/>
      <c r="Q1105" s="268"/>
      <c r="R1105" s="268"/>
      <c r="S1105" s="268"/>
      <c r="T1105" s="268"/>
      <c r="U1105" s="268"/>
      <c r="V1105" s="268"/>
      <c r="W1105" s="268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438">
        <f>N1104+L1105-M1105</f>
        <v>48</v>
      </c>
    </row>
    <row r="1106" spans="1:34" s="446" customFormat="1" ht="12" customHeight="1" x14ac:dyDescent="0.2">
      <c r="A1106" s="593"/>
      <c r="B1106" s="593"/>
      <c r="C1106" s="462"/>
      <c r="D1106" s="632"/>
      <c r="E1106" s="462">
        <v>2013</v>
      </c>
      <c r="F1106" s="351"/>
      <c r="G1106" s="343">
        <v>103</v>
      </c>
      <c r="H1106" s="343">
        <v>34</v>
      </c>
      <c r="I1106" s="344">
        <v>137</v>
      </c>
      <c r="J1106" s="345">
        <v>4</v>
      </c>
      <c r="K1106" s="343">
        <v>6</v>
      </c>
      <c r="L1106" s="344">
        <f>J1106+K1106</f>
        <v>10</v>
      </c>
      <c r="M1106" s="346">
        <v>3</v>
      </c>
      <c r="N1106" s="346">
        <v>55</v>
      </c>
      <c r="O1106" s="531"/>
      <c r="P1106" s="266"/>
      <c r="Q1106" s="268"/>
      <c r="R1106" s="268"/>
      <c r="S1106" s="268"/>
      <c r="T1106" s="268"/>
      <c r="U1106" s="268"/>
      <c r="V1106" s="268"/>
      <c r="W1106" s="268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438"/>
    </row>
    <row r="1107" spans="1:34" s="446" customFormat="1" ht="12" customHeight="1" x14ac:dyDescent="0.2">
      <c r="A1107" s="593"/>
      <c r="B1107" s="593"/>
      <c r="C1107" s="462"/>
      <c r="D1107" s="632"/>
      <c r="E1107" s="463">
        <v>2014</v>
      </c>
      <c r="F1107" s="351"/>
      <c r="G1107" s="343">
        <v>10</v>
      </c>
      <c r="H1107" s="343">
        <v>46</v>
      </c>
      <c r="I1107" s="344">
        <v>56</v>
      </c>
      <c r="J1107" s="345">
        <v>5</v>
      </c>
      <c r="K1107" s="343">
        <v>17</v>
      </c>
      <c r="L1107" s="344">
        <v>22</v>
      </c>
      <c r="M1107" s="346">
        <v>2</v>
      </c>
      <c r="N1107" s="346">
        <v>75</v>
      </c>
      <c r="O1107" s="531"/>
      <c r="P1107" s="266"/>
      <c r="Q1107" s="268"/>
      <c r="R1107" s="268"/>
      <c r="S1107" s="268"/>
      <c r="T1107" s="268"/>
      <c r="U1107" s="268"/>
      <c r="V1107" s="268"/>
      <c r="W1107" s="268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438"/>
    </row>
    <row r="1108" spans="1:34" s="147" customFormat="1" ht="6.75" customHeight="1" x14ac:dyDescent="0.2">
      <c r="A1108" s="593"/>
      <c r="B1108" s="593"/>
      <c r="C1108" s="462"/>
      <c r="D1108" s="632"/>
      <c r="E1108" s="461"/>
      <c r="F1108" s="351"/>
      <c r="G1108" s="58"/>
      <c r="H1108" s="82"/>
      <c r="I1108" s="83"/>
      <c r="J1108" s="58"/>
      <c r="K1108" s="82"/>
      <c r="L1108" s="83"/>
      <c r="M1108" s="63"/>
      <c r="N1108" s="64"/>
      <c r="O1108" s="172"/>
      <c r="P1108" s="25"/>
      <c r="Q1108" s="4"/>
      <c r="R1108" s="4"/>
      <c r="S1108" s="4"/>
      <c r="T1108" s="4"/>
      <c r="U1108" s="4"/>
      <c r="V1108" s="4"/>
      <c r="W1108" s="4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447"/>
    </row>
    <row r="1109" spans="1:34" s="147" customFormat="1" ht="12" hidden="1" customHeight="1" x14ac:dyDescent="0.2">
      <c r="A1109" s="593">
        <v>1</v>
      </c>
      <c r="B1109" s="593"/>
      <c r="C1109" s="462"/>
      <c r="D1109" s="632" t="s">
        <v>227</v>
      </c>
      <c r="E1109" s="461">
        <v>2006</v>
      </c>
      <c r="F1109" s="351">
        <v>1</v>
      </c>
      <c r="G1109" s="58">
        <v>82</v>
      </c>
      <c r="H1109" s="82">
        <v>27</v>
      </c>
      <c r="I1109" s="83">
        <v>109</v>
      </c>
      <c r="J1109" s="58">
        <v>106</v>
      </c>
      <c r="K1109" s="82">
        <v>29</v>
      </c>
      <c r="L1109" s="83">
        <v>135</v>
      </c>
      <c r="M1109" s="63">
        <v>195</v>
      </c>
      <c r="N1109" s="64">
        <v>1568</v>
      </c>
      <c r="O1109" s="172"/>
      <c r="P1109" s="25"/>
      <c r="Q1109" s="4"/>
      <c r="R1109" s="4"/>
      <c r="S1109" s="4"/>
      <c r="T1109" s="4"/>
      <c r="U1109" s="4"/>
      <c r="V1109" s="4"/>
      <c r="W1109" s="4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447"/>
    </row>
    <row r="1110" spans="1:34" s="147" customFormat="1" ht="12" hidden="1" customHeight="1" x14ac:dyDescent="0.2">
      <c r="A1110" s="593">
        <v>1</v>
      </c>
      <c r="B1110" s="593"/>
      <c r="C1110" s="462" t="s">
        <v>36</v>
      </c>
      <c r="D1110" s="632" t="s">
        <v>227</v>
      </c>
      <c r="E1110" s="461">
        <v>2007</v>
      </c>
      <c r="F1110" s="351">
        <v>2</v>
      </c>
      <c r="G1110" s="58">
        <v>94</v>
      </c>
      <c r="H1110" s="82">
        <v>16</v>
      </c>
      <c r="I1110" s="83">
        <v>110</v>
      </c>
      <c r="J1110" s="58">
        <v>84</v>
      </c>
      <c r="K1110" s="82">
        <v>23</v>
      </c>
      <c r="L1110" s="83">
        <v>107</v>
      </c>
      <c r="M1110" s="63">
        <v>156</v>
      </c>
      <c r="N1110" s="64">
        <v>1519</v>
      </c>
      <c r="O1110" s="172"/>
      <c r="P1110" s="25"/>
      <c r="Q1110" s="5"/>
      <c r="R1110" s="4"/>
      <c r="S1110" s="4"/>
      <c r="T1110" s="5"/>
      <c r="U1110" s="4"/>
      <c r="V1110" s="4"/>
      <c r="W1110" s="6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447"/>
    </row>
    <row r="1111" spans="1:34" s="170" customFormat="1" ht="12" hidden="1" customHeight="1" x14ac:dyDescent="0.2">
      <c r="A1111" s="594">
        <v>1</v>
      </c>
      <c r="B1111" s="593"/>
      <c r="C1111" s="462" t="s">
        <v>36</v>
      </c>
      <c r="D1111" s="632" t="s">
        <v>227</v>
      </c>
      <c r="E1111" s="461">
        <v>2008</v>
      </c>
      <c r="F1111" s="351">
        <v>3</v>
      </c>
      <c r="G1111" s="58">
        <v>43</v>
      </c>
      <c r="H1111" s="82">
        <v>5</v>
      </c>
      <c r="I1111" s="83">
        <v>48</v>
      </c>
      <c r="J1111" s="58">
        <v>87</v>
      </c>
      <c r="K1111" s="82">
        <v>30</v>
      </c>
      <c r="L1111" s="83">
        <v>117</v>
      </c>
      <c r="M1111" s="63">
        <v>190</v>
      </c>
      <c r="N1111" s="64">
        <v>1446</v>
      </c>
      <c r="O1111" s="172"/>
      <c r="P1111" s="25"/>
      <c r="Q1111" s="5"/>
      <c r="R1111" s="4"/>
      <c r="S1111" s="4"/>
      <c r="T1111" s="5"/>
      <c r="U1111" s="4"/>
      <c r="V1111" s="4"/>
      <c r="W1111" s="6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447"/>
    </row>
    <row r="1112" spans="1:34" s="170" customFormat="1" ht="12" hidden="1" customHeight="1" x14ac:dyDescent="0.2">
      <c r="A1112" s="594">
        <v>1</v>
      </c>
      <c r="B1112" s="593"/>
      <c r="C1112" s="609"/>
      <c r="D1112" s="471"/>
      <c r="E1112" s="461">
        <v>2009</v>
      </c>
      <c r="F1112" s="351">
        <v>4</v>
      </c>
      <c r="G1112" s="58">
        <v>41</v>
      </c>
      <c r="H1112" s="82">
        <v>15</v>
      </c>
      <c r="I1112" s="83">
        <v>56</v>
      </c>
      <c r="J1112" s="58">
        <v>67</v>
      </c>
      <c r="K1112" s="77">
        <v>0</v>
      </c>
      <c r="L1112" s="344">
        <f>J1112+K1112</f>
        <v>67</v>
      </c>
      <c r="M1112" s="63">
        <v>135</v>
      </c>
      <c r="N1112" s="64">
        <v>1378</v>
      </c>
      <c r="O1112" s="172"/>
      <c r="P1112" s="25"/>
      <c r="Q1112" s="5"/>
      <c r="R1112" s="4"/>
      <c r="S1112" s="4"/>
      <c r="T1112" s="5"/>
      <c r="U1112" s="4"/>
      <c r="V1112" s="4"/>
      <c r="W1112" s="6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447"/>
    </row>
    <row r="1113" spans="1:34" s="170" customFormat="1" ht="12" customHeight="1" x14ac:dyDescent="0.2">
      <c r="A1113" s="594">
        <v>1</v>
      </c>
      <c r="B1113" s="593"/>
      <c r="C1113" s="462" t="s">
        <v>36</v>
      </c>
      <c r="D1113" s="632" t="s">
        <v>227</v>
      </c>
      <c r="E1113" s="462">
        <v>2010</v>
      </c>
      <c r="F1113" s="351">
        <v>5</v>
      </c>
      <c r="G1113" s="409">
        <v>68</v>
      </c>
      <c r="H1113" s="410">
        <v>11</v>
      </c>
      <c r="I1113" s="411">
        <f>SUM(H1113,G1113)</f>
        <v>79</v>
      </c>
      <c r="J1113" s="409">
        <v>64</v>
      </c>
      <c r="K1113" s="412">
        <v>20</v>
      </c>
      <c r="L1113" s="344">
        <f>J1113+K1113</f>
        <v>84</v>
      </c>
      <c r="M1113" s="65">
        <v>131</v>
      </c>
      <c r="N1113" s="65">
        <v>1331</v>
      </c>
      <c r="O1113" s="172"/>
      <c r="P1113" s="25"/>
      <c r="Q1113" s="5"/>
      <c r="R1113" s="4"/>
      <c r="S1113" s="4"/>
      <c r="T1113" s="5"/>
      <c r="U1113" s="4"/>
      <c r="V1113" s="4"/>
      <c r="W1113" s="6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438"/>
    </row>
    <row r="1114" spans="1:34" s="447" customFormat="1" ht="12" customHeight="1" x14ac:dyDescent="0.2">
      <c r="A1114" s="594"/>
      <c r="B1114" s="593"/>
      <c r="C1114" s="462"/>
      <c r="D1114" s="632"/>
      <c r="E1114" s="462">
        <v>2011</v>
      </c>
      <c r="F1114" s="351"/>
      <c r="G1114" s="409">
        <v>47</v>
      </c>
      <c r="H1114" s="410">
        <v>23</v>
      </c>
      <c r="I1114" s="411">
        <f>SUM(H1114,G1114)</f>
        <v>70</v>
      </c>
      <c r="J1114" s="409">
        <v>47</v>
      </c>
      <c r="K1114" s="412">
        <v>14</v>
      </c>
      <c r="L1114" s="344">
        <f>J1114+K1114</f>
        <v>61</v>
      </c>
      <c r="M1114" s="65">
        <v>112</v>
      </c>
      <c r="N1114" s="65">
        <v>1280</v>
      </c>
      <c r="O1114" s="531"/>
      <c r="P1114" s="266"/>
      <c r="Q1114" s="267"/>
      <c r="R1114" s="268"/>
      <c r="S1114" s="268"/>
      <c r="T1114" s="267"/>
      <c r="U1114" s="268"/>
      <c r="V1114" s="268"/>
      <c r="W1114" s="271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438">
        <f>N1113+L1114-M1114</f>
        <v>1280</v>
      </c>
    </row>
    <row r="1115" spans="1:34" s="447" customFormat="1" ht="12" customHeight="1" x14ac:dyDescent="0.2">
      <c r="A1115" s="594"/>
      <c r="B1115" s="593"/>
      <c r="C1115" s="462"/>
      <c r="D1115" s="632"/>
      <c r="E1115" s="462" t="s">
        <v>381</v>
      </c>
      <c r="F1115" s="351"/>
      <c r="G1115" s="342">
        <v>61</v>
      </c>
      <c r="H1115" s="343">
        <v>9</v>
      </c>
      <c r="I1115" s="344">
        <v>70</v>
      </c>
      <c r="J1115" s="345">
        <v>65</v>
      </c>
      <c r="K1115" s="343">
        <v>10</v>
      </c>
      <c r="L1115" s="344">
        <f>J1115+K1115</f>
        <v>75</v>
      </c>
      <c r="M1115" s="346">
        <v>69</v>
      </c>
      <c r="N1115" s="346">
        <v>1286</v>
      </c>
      <c r="O1115" s="531"/>
      <c r="P1115" s="266"/>
      <c r="Q1115" s="267"/>
      <c r="R1115" s="268"/>
      <c r="S1115" s="268"/>
      <c r="T1115" s="267"/>
      <c r="U1115" s="268"/>
      <c r="V1115" s="268"/>
      <c r="W1115" s="271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438">
        <f>N1114+L1115-M1115</f>
        <v>1286</v>
      </c>
    </row>
    <row r="1116" spans="1:34" s="447" customFormat="1" ht="12" customHeight="1" x14ac:dyDescent="0.2">
      <c r="A1116" s="594"/>
      <c r="B1116" s="593"/>
      <c r="C1116" s="462"/>
      <c r="D1116" s="632"/>
      <c r="E1116" s="462">
        <v>2013</v>
      </c>
      <c r="F1116" s="351"/>
      <c r="G1116" s="343">
        <v>65</v>
      </c>
      <c r="H1116" s="343">
        <v>23</v>
      </c>
      <c r="I1116" s="344">
        <v>88</v>
      </c>
      <c r="J1116" s="345">
        <v>52</v>
      </c>
      <c r="K1116" s="343">
        <v>6</v>
      </c>
      <c r="L1116" s="344">
        <f>J1116+K1116</f>
        <v>58</v>
      </c>
      <c r="M1116" s="346">
        <v>106</v>
      </c>
      <c r="N1116" s="346">
        <v>1238</v>
      </c>
      <c r="O1116" s="531"/>
      <c r="P1116" s="266"/>
      <c r="Q1116" s="267"/>
      <c r="R1116" s="268"/>
      <c r="S1116" s="268"/>
      <c r="T1116" s="267"/>
      <c r="U1116" s="268"/>
      <c r="V1116" s="268"/>
      <c r="W1116" s="271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438"/>
    </row>
    <row r="1117" spans="1:34" s="447" customFormat="1" ht="12" customHeight="1" x14ac:dyDescent="0.2">
      <c r="A1117" s="594"/>
      <c r="B1117" s="593"/>
      <c r="C1117" s="462"/>
      <c r="D1117" s="632"/>
      <c r="E1117" s="463">
        <v>2014</v>
      </c>
      <c r="F1117" s="351"/>
      <c r="G1117" s="343">
        <v>66</v>
      </c>
      <c r="H1117" s="343">
        <v>9</v>
      </c>
      <c r="I1117" s="344">
        <v>75</v>
      </c>
      <c r="J1117" s="345">
        <v>46</v>
      </c>
      <c r="K1117" s="343">
        <v>11</v>
      </c>
      <c r="L1117" s="344">
        <v>57</v>
      </c>
      <c r="M1117" s="346">
        <v>148</v>
      </c>
      <c r="N1117" s="346">
        <v>1147</v>
      </c>
      <c r="O1117" s="531"/>
      <c r="P1117" s="266"/>
      <c r="Q1117" s="267"/>
      <c r="R1117" s="268"/>
      <c r="S1117" s="268"/>
      <c r="T1117" s="267"/>
      <c r="U1117" s="268"/>
      <c r="V1117" s="268"/>
      <c r="W1117" s="271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438"/>
    </row>
    <row r="1118" spans="1:34" s="170" customFormat="1" ht="6.75" customHeight="1" thickBot="1" x14ac:dyDescent="0.25">
      <c r="A1118" s="594"/>
      <c r="B1118" s="595"/>
      <c r="C1118" s="462"/>
      <c r="D1118" s="632"/>
      <c r="E1118" s="462"/>
      <c r="F1118" s="351">
        <v>6</v>
      </c>
      <c r="G1118" s="58"/>
      <c r="H1118" s="82"/>
      <c r="I1118" s="83"/>
      <c r="J1118" s="58"/>
      <c r="K1118" s="82"/>
      <c r="L1118" s="83"/>
      <c r="M1118" s="63"/>
      <c r="N1118" s="64"/>
      <c r="O1118" s="172"/>
      <c r="P1118" s="25"/>
      <c r="Q1118" s="5"/>
      <c r="R1118" s="4"/>
      <c r="S1118" s="4"/>
      <c r="T1118" s="5"/>
      <c r="U1118" s="4"/>
      <c r="V1118" s="4"/>
      <c r="W1118" s="6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447"/>
    </row>
    <row r="1119" spans="1:34" s="170" customFormat="1" ht="12" hidden="1" customHeight="1" x14ac:dyDescent="0.2">
      <c r="A1119" s="594">
        <v>1</v>
      </c>
      <c r="B1119" s="593" t="s">
        <v>120</v>
      </c>
      <c r="C1119" s="462"/>
      <c r="D1119" s="613" t="s">
        <v>38</v>
      </c>
      <c r="E1119" s="462">
        <v>1991</v>
      </c>
      <c r="F1119" s="351">
        <v>7</v>
      </c>
      <c r="G1119" s="58">
        <v>6</v>
      </c>
      <c r="H1119" s="82">
        <v>8</v>
      </c>
      <c r="I1119" s="83">
        <v>14</v>
      </c>
      <c r="J1119" s="58">
        <v>0</v>
      </c>
      <c r="K1119" s="82">
        <v>0</v>
      </c>
      <c r="L1119" s="83">
        <v>0</v>
      </c>
      <c r="M1119" s="64">
        <v>0</v>
      </c>
      <c r="N1119" s="64">
        <v>0</v>
      </c>
      <c r="O1119" s="172"/>
      <c r="P1119" s="25"/>
      <c r="Q1119" s="5"/>
      <c r="R1119" s="4"/>
      <c r="S1119" s="4"/>
      <c r="T1119" s="5"/>
      <c r="U1119" s="4"/>
      <c r="V1119" s="4"/>
      <c r="W1119" s="6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447"/>
    </row>
    <row r="1120" spans="1:34" s="170" customFormat="1" ht="12" hidden="1" customHeight="1" x14ac:dyDescent="0.2">
      <c r="A1120" s="594">
        <v>1</v>
      </c>
      <c r="B1120" s="593" t="s">
        <v>120</v>
      </c>
      <c r="C1120" s="463" t="s">
        <v>37</v>
      </c>
      <c r="D1120" s="613" t="s">
        <v>38</v>
      </c>
      <c r="E1120" s="462">
        <v>1992</v>
      </c>
      <c r="F1120" s="351">
        <v>8</v>
      </c>
      <c r="G1120" s="58">
        <v>0</v>
      </c>
      <c r="H1120" s="82">
        <v>5</v>
      </c>
      <c r="I1120" s="83">
        <v>5</v>
      </c>
      <c r="J1120" s="58">
        <v>0</v>
      </c>
      <c r="K1120" s="82">
        <v>4</v>
      </c>
      <c r="L1120" s="83">
        <v>4</v>
      </c>
      <c r="M1120" s="64">
        <v>0</v>
      </c>
      <c r="N1120" s="64">
        <v>4</v>
      </c>
      <c r="O1120" s="172"/>
      <c r="P1120" s="25"/>
      <c r="Q1120" s="5"/>
      <c r="R1120" s="4"/>
      <c r="S1120" s="4"/>
      <c r="T1120" s="5"/>
      <c r="U1120" s="4"/>
      <c r="V1120" s="4"/>
      <c r="W1120" s="6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447"/>
    </row>
    <row r="1121" spans="1:34" s="170" customFormat="1" ht="12" hidden="1" customHeight="1" x14ac:dyDescent="0.2">
      <c r="A1121" s="594">
        <v>1</v>
      </c>
      <c r="B1121" s="593" t="s">
        <v>120</v>
      </c>
      <c r="C1121" s="463" t="s">
        <v>37</v>
      </c>
      <c r="D1121" s="613" t="s">
        <v>38</v>
      </c>
      <c r="E1121" s="462">
        <v>1993</v>
      </c>
      <c r="F1121" s="351">
        <v>9</v>
      </c>
      <c r="G1121" s="58">
        <v>2</v>
      </c>
      <c r="H1121" s="82">
        <v>6</v>
      </c>
      <c r="I1121" s="83">
        <v>8</v>
      </c>
      <c r="J1121" s="58">
        <v>0</v>
      </c>
      <c r="K1121" s="82">
        <v>1</v>
      </c>
      <c r="L1121" s="83">
        <v>1</v>
      </c>
      <c r="M1121" s="63">
        <v>0</v>
      </c>
      <c r="N1121" s="64">
        <v>1</v>
      </c>
      <c r="O1121" s="172"/>
      <c r="P1121" s="25"/>
      <c r="Q1121" s="5"/>
      <c r="R1121" s="4"/>
      <c r="S1121" s="4"/>
      <c r="T1121" s="5"/>
      <c r="U1121" s="4"/>
      <c r="V1121" s="4"/>
      <c r="W1121" s="6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447"/>
    </row>
    <row r="1122" spans="1:34" s="170" customFormat="1" ht="12" hidden="1" customHeight="1" x14ac:dyDescent="0.2">
      <c r="A1122" s="594">
        <v>1</v>
      </c>
      <c r="B1122" s="593" t="s">
        <v>120</v>
      </c>
      <c r="C1122" s="463" t="s">
        <v>37</v>
      </c>
      <c r="D1122" s="613" t="s">
        <v>38</v>
      </c>
      <c r="E1122" s="462">
        <v>1994</v>
      </c>
      <c r="F1122" s="351">
        <v>10</v>
      </c>
      <c r="G1122" s="58">
        <v>1</v>
      </c>
      <c r="H1122" s="82">
        <v>18</v>
      </c>
      <c r="I1122" s="83">
        <v>19</v>
      </c>
      <c r="J1122" s="58">
        <v>0</v>
      </c>
      <c r="K1122" s="82">
        <v>3</v>
      </c>
      <c r="L1122" s="83">
        <v>3</v>
      </c>
      <c r="M1122" s="63">
        <v>0</v>
      </c>
      <c r="N1122" s="64">
        <v>3</v>
      </c>
      <c r="O1122" s="172"/>
      <c r="P1122" s="25"/>
      <c r="Q1122" s="5"/>
      <c r="R1122" s="4"/>
      <c r="S1122" s="4"/>
      <c r="T1122" s="5"/>
      <c r="U1122" s="4"/>
      <c r="V1122" s="4"/>
      <c r="W1122" s="6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447"/>
    </row>
    <row r="1123" spans="1:34" s="170" customFormat="1" ht="12" hidden="1" customHeight="1" x14ac:dyDescent="0.2">
      <c r="A1123" s="594">
        <v>1</v>
      </c>
      <c r="B1123" s="593" t="s">
        <v>120</v>
      </c>
      <c r="C1123" s="463" t="s">
        <v>37</v>
      </c>
      <c r="D1123" s="613" t="s">
        <v>38</v>
      </c>
      <c r="E1123" s="462">
        <v>1995</v>
      </c>
      <c r="F1123" s="351">
        <v>11</v>
      </c>
      <c r="G1123" s="58">
        <v>0</v>
      </c>
      <c r="H1123" s="82">
        <v>3</v>
      </c>
      <c r="I1123" s="83">
        <v>3</v>
      </c>
      <c r="J1123" s="58">
        <v>0</v>
      </c>
      <c r="K1123" s="82">
        <v>0</v>
      </c>
      <c r="L1123" s="83">
        <v>1</v>
      </c>
      <c r="M1123" s="63">
        <v>0</v>
      </c>
      <c r="N1123" s="64">
        <v>9</v>
      </c>
      <c r="O1123" s="172"/>
      <c r="P1123" s="25"/>
      <c r="Q1123" s="5"/>
      <c r="R1123" s="4"/>
      <c r="S1123" s="4"/>
      <c r="T1123" s="5"/>
      <c r="U1123" s="4"/>
      <c r="V1123" s="4"/>
      <c r="W1123" s="6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447"/>
    </row>
    <row r="1124" spans="1:34" s="170" customFormat="1" ht="12" hidden="1" customHeight="1" x14ac:dyDescent="0.2">
      <c r="A1124" s="594">
        <v>1</v>
      </c>
      <c r="B1124" s="593" t="s">
        <v>120</v>
      </c>
      <c r="C1124" s="463" t="s">
        <v>37</v>
      </c>
      <c r="D1124" s="613" t="s">
        <v>38</v>
      </c>
      <c r="E1124" s="462">
        <v>1996</v>
      </c>
      <c r="F1124" s="351">
        <v>12</v>
      </c>
      <c r="G1124" s="58">
        <v>1</v>
      </c>
      <c r="H1124" s="82">
        <v>6</v>
      </c>
      <c r="I1124" s="83">
        <v>7</v>
      </c>
      <c r="J1124" s="58">
        <v>0</v>
      </c>
      <c r="K1124" s="82">
        <v>0</v>
      </c>
      <c r="L1124" s="83">
        <v>0</v>
      </c>
      <c r="M1124" s="63">
        <v>1</v>
      </c>
      <c r="N1124" s="64">
        <v>8</v>
      </c>
      <c r="O1124" s="172"/>
      <c r="P1124" s="25"/>
      <c r="Q1124" s="5"/>
      <c r="R1124" s="4"/>
      <c r="S1124" s="4"/>
      <c r="T1124" s="5"/>
      <c r="U1124" s="4"/>
      <c r="V1124" s="4"/>
      <c r="W1124" s="6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447"/>
    </row>
    <row r="1125" spans="1:34" s="170" customFormat="1" ht="12" hidden="1" customHeight="1" x14ac:dyDescent="0.2">
      <c r="A1125" s="594">
        <v>1</v>
      </c>
      <c r="B1125" s="593" t="s">
        <v>120</v>
      </c>
      <c r="C1125" s="463" t="s">
        <v>37</v>
      </c>
      <c r="D1125" s="613" t="s">
        <v>38</v>
      </c>
      <c r="E1125" s="462">
        <v>1997</v>
      </c>
      <c r="F1125" s="351">
        <v>13</v>
      </c>
      <c r="G1125" s="58">
        <v>2</v>
      </c>
      <c r="H1125" s="82">
        <v>0</v>
      </c>
      <c r="I1125" s="83">
        <v>2</v>
      </c>
      <c r="J1125" s="58">
        <v>3</v>
      </c>
      <c r="K1125" s="82">
        <v>9</v>
      </c>
      <c r="L1125" s="83">
        <v>12</v>
      </c>
      <c r="M1125" s="63">
        <v>3</v>
      </c>
      <c r="N1125" s="64">
        <v>17</v>
      </c>
      <c r="O1125" s="172"/>
      <c r="P1125" s="25"/>
      <c r="Q1125" s="5"/>
      <c r="R1125" s="4"/>
      <c r="S1125" s="4"/>
      <c r="T1125" s="5"/>
      <c r="U1125" s="4"/>
      <c r="V1125" s="4"/>
      <c r="W1125" s="6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447"/>
    </row>
    <row r="1126" spans="1:34" s="170" customFormat="1" ht="12" hidden="1" customHeight="1" x14ac:dyDescent="0.2">
      <c r="A1126" s="594">
        <v>1</v>
      </c>
      <c r="B1126" s="593" t="s">
        <v>120</v>
      </c>
      <c r="C1126" s="463" t="s">
        <v>37</v>
      </c>
      <c r="D1126" s="613" t="s">
        <v>38</v>
      </c>
      <c r="E1126" s="462">
        <v>1998</v>
      </c>
      <c r="F1126" s="351">
        <v>14</v>
      </c>
      <c r="G1126" s="58">
        <v>2</v>
      </c>
      <c r="H1126" s="82">
        <v>0</v>
      </c>
      <c r="I1126" s="83">
        <v>2</v>
      </c>
      <c r="J1126" s="58">
        <v>2</v>
      </c>
      <c r="K1126" s="82">
        <v>15</v>
      </c>
      <c r="L1126" s="83">
        <v>17</v>
      </c>
      <c r="M1126" s="64">
        <v>2</v>
      </c>
      <c r="N1126" s="64">
        <v>32</v>
      </c>
      <c r="O1126" s="172"/>
      <c r="P1126" s="25"/>
      <c r="Q1126" s="5"/>
      <c r="R1126" s="4"/>
      <c r="S1126" s="4"/>
      <c r="T1126" s="5"/>
      <c r="U1126" s="4"/>
      <c r="V1126" s="4"/>
      <c r="W1126" s="6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447"/>
    </row>
    <row r="1127" spans="1:34" s="170" customFormat="1" ht="12" hidden="1" customHeight="1" thickBot="1" x14ac:dyDescent="0.25">
      <c r="A1127" s="594">
        <v>1</v>
      </c>
      <c r="B1127" s="593" t="s">
        <v>120</v>
      </c>
      <c r="C1127" s="463" t="s">
        <v>37</v>
      </c>
      <c r="D1127" s="613" t="s">
        <v>38</v>
      </c>
      <c r="E1127" s="462">
        <v>1999</v>
      </c>
      <c r="F1127" s="353">
        <v>15</v>
      </c>
      <c r="G1127" s="58">
        <v>0</v>
      </c>
      <c r="H1127" s="82">
        <v>0</v>
      </c>
      <c r="I1127" s="83">
        <v>0</v>
      </c>
      <c r="J1127" s="58">
        <v>0</v>
      </c>
      <c r="K1127" s="82">
        <v>0</v>
      </c>
      <c r="L1127" s="83">
        <v>0</v>
      </c>
      <c r="M1127" s="64">
        <v>0</v>
      </c>
      <c r="N1127" s="64">
        <v>32</v>
      </c>
      <c r="O1127" s="172"/>
      <c r="P1127" s="25"/>
      <c r="Q1127" s="5"/>
      <c r="R1127" s="4"/>
      <c r="S1127" s="4"/>
      <c r="T1127" s="5"/>
      <c r="U1127" s="4"/>
      <c r="V1127" s="4"/>
      <c r="W1127" s="6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447"/>
    </row>
    <row r="1128" spans="1:34" s="170" customFormat="1" ht="12" hidden="1" customHeight="1" x14ac:dyDescent="0.2">
      <c r="A1128" s="594">
        <v>1</v>
      </c>
      <c r="B1128" s="593" t="s">
        <v>120</v>
      </c>
      <c r="C1128" s="463" t="s">
        <v>37</v>
      </c>
      <c r="D1128" s="613" t="s">
        <v>38</v>
      </c>
      <c r="E1128" s="462">
        <v>2000</v>
      </c>
      <c r="F1128" s="352">
        <v>0</v>
      </c>
      <c r="G1128" s="58">
        <v>8</v>
      </c>
      <c r="H1128" s="82">
        <v>0</v>
      </c>
      <c r="I1128" s="83">
        <v>8</v>
      </c>
      <c r="J1128" s="58">
        <v>0</v>
      </c>
      <c r="K1128" s="82">
        <v>0</v>
      </c>
      <c r="L1128" s="83">
        <v>0</v>
      </c>
      <c r="M1128" s="64">
        <v>0</v>
      </c>
      <c r="N1128" s="64">
        <v>32</v>
      </c>
      <c r="O1128" s="172"/>
      <c r="P1128" s="25"/>
      <c r="Q1128" s="5"/>
      <c r="R1128" s="4"/>
      <c r="S1128" s="4"/>
      <c r="T1128" s="5"/>
      <c r="U1128" s="4"/>
      <c r="V1128" s="4"/>
      <c r="W1128" s="6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447"/>
    </row>
    <row r="1129" spans="1:34" s="170" customFormat="1" ht="12" hidden="1" customHeight="1" x14ac:dyDescent="0.2">
      <c r="A1129" s="594">
        <v>1</v>
      </c>
      <c r="B1129" s="593" t="s">
        <v>120</v>
      </c>
      <c r="C1129" s="463" t="s">
        <v>37</v>
      </c>
      <c r="D1129" s="613" t="s">
        <v>38</v>
      </c>
      <c r="E1129" s="462">
        <v>2001</v>
      </c>
      <c r="F1129" s="352">
        <v>1</v>
      </c>
      <c r="G1129" s="58">
        <v>0</v>
      </c>
      <c r="H1129" s="82">
        <v>0</v>
      </c>
      <c r="I1129" s="83">
        <v>0</v>
      </c>
      <c r="J1129" s="58">
        <v>0</v>
      </c>
      <c r="K1129" s="82">
        <v>0</v>
      </c>
      <c r="L1129" s="83">
        <v>0</v>
      </c>
      <c r="M1129" s="64">
        <v>2</v>
      </c>
      <c r="N1129" s="64">
        <v>30</v>
      </c>
      <c r="O1129" s="172"/>
      <c r="P1129" s="25"/>
      <c r="Q1129" s="5"/>
      <c r="R1129" s="4"/>
      <c r="S1129" s="4"/>
      <c r="T1129" s="5"/>
      <c r="U1129" s="4"/>
      <c r="V1129" s="4"/>
      <c r="W1129" s="6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447"/>
    </row>
    <row r="1130" spans="1:34" s="170" customFormat="1" ht="12" hidden="1" customHeight="1" x14ac:dyDescent="0.2">
      <c r="A1130" s="594">
        <v>1</v>
      </c>
      <c r="B1130" s="593" t="s">
        <v>120</v>
      </c>
      <c r="C1130" s="463" t="s">
        <v>37</v>
      </c>
      <c r="D1130" s="613" t="s">
        <v>38</v>
      </c>
      <c r="E1130" s="462">
        <v>2002</v>
      </c>
      <c r="F1130" s="352">
        <v>2</v>
      </c>
      <c r="G1130" s="58">
        <v>0</v>
      </c>
      <c r="H1130" s="82">
        <v>2</v>
      </c>
      <c r="I1130" s="83">
        <v>2</v>
      </c>
      <c r="J1130" s="58">
        <v>0</v>
      </c>
      <c r="K1130" s="82">
        <v>0</v>
      </c>
      <c r="L1130" s="83">
        <v>0</v>
      </c>
      <c r="M1130" s="63">
        <v>15</v>
      </c>
      <c r="N1130" s="63">
        <v>15</v>
      </c>
      <c r="O1130" s="173" t="s">
        <v>5</v>
      </c>
      <c r="P1130" s="25"/>
      <c r="Q1130" s="5"/>
      <c r="R1130" s="4"/>
      <c r="S1130" s="4"/>
      <c r="T1130" s="5"/>
      <c r="U1130" s="4"/>
      <c r="V1130" s="4"/>
      <c r="W1130" s="6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447"/>
    </row>
    <row r="1131" spans="1:34" s="170" customFormat="1" ht="12" hidden="1" customHeight="1" x14ac:dyDescent="0.2">
      <c r="A1131" s="594">
        <v>1</v>
      </c>
      <c r="B1131" s="593" t="s">
        <v>120</v>
      </c>
      <c r="C1131" s="463" t="s">
        <v>37</v>
      </c>
      <c r="D1131" s="613" t="s">
        <v>38</v>
      </c>
      <c r="E1131" s="462">
        <v>2003</v>
      </c>
      <c r="F1131" s="352">
        <v>3</v>
      </c>
      <c r="G1131" s="58">
        <v>0</v>
      </c>
      <c r="H1131" s="82">
        <v>0</v>
      </c>
      <c r="I1131" s="83">
        <v>0</v>
      </c>
      <c r="J1131" s="58">
        <v>1</v>
      </c>
      <c r="K1131" s="82">
        <v>2</v>
      </c>
      <c r="L1131" s="83">
        <v>3</v>
      </c>
      <c r="M1131" s="63">
        <v>1</v>
      </c>
      <c r="N1131" s="63">
        <v>17</v>
      </c>
      <c r="O1131" s="172"/>
      <c r="P1131" s="25"/>
      <c r="Q1131" s="5"/>
      <c r="R1131" s="4"/>
      <c r="S1131" s="4"/>
      <c r="T1131" s="5"/>
      <c r="U1131" s="4"/>
      <c r="V1131" s="4"/>
      <c r="W1131" s="6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447"/>
    </row>
    <row r="1132" spans="1:34" s="170" customFormat="1" ht="12" hidden="1" customHeight="1" x14ac:dyDescent="0.2">
      <c r="A1132" s="594">
        <v>1</v>
      </c>
      <c r="B1132" s="593"/>
      <c r="C1132" s="463" t="s">
        <v>37</v>
      </c>
      <c r="D1132" s="613" t="s">
        <v>38</v>
      </c>
      <c r="E1132" s="462">
        <v>2004</v>
      </c>
      <c r="F1132" s="352">
        <v>4</v>
      </c>
      <c r="G1132" s="58">
        <v>8</v>
      </c>
      <c r="H1132" s="82">
        <v>0</v>
      </c>
      <c r="I1132" s="83">
        <v>8</v>
      </c>
      <c r="J1132" s="58">
        <v>0</v>
      </c>
      <c r="K1132" s="82">
        <v>1</v>
      </c>
      <c r="L1132" s="83">
        <v>1</v>
      </c>
      <c r="M1132" s="63">
        <v>0</v>
      </c>
      <c r="N1132" s="64">
        <v>17</v>
      </c>
      <c r="O1132" s="172" t="s">
        <v>5</v>
      </c>
      <c r="P1132" s="25"/>
      <c r="Q1132" s="5"/>
      <c r="R1132" s="4"/>
      <c r="S1132" s="4"/>
      <c r="T1132" s="5"/>
      <c r="U1132" s="4"/>
      <c r="V1132" s="4"/>
      <c r="W1132" s="6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447"/>
    </row>
    <row r="1133" spans="1:34" s="170" customFormat="1" ht="12" hidden="1" customHeight="1" x14ac:dyDescent="0.2">
      <c r="A1133" s="594">
        <v>1</v>
      </c>
      <c r="B1133" s="593"/>
      <c r="C1133" s="463" t="s">
        <v>37</v>
      </c>
      <c r="D1133" s="613" t="s">
        <v>38</v>
      </c>
      <c r="E1133" s="461">
        <v>2006</v>
      </c>
      <c r="F1133" s="352">
        <v>5</v>
      </c>
      <c r="G1133" s="58">
        <v>0</v>
      </c>
      <c r="H1133" s="82">
        <v>0</v>
      </c>
      <c r="I1133" s="83">
        <v>0</v>
      </c>
      <c r="J1133" s="58">
        <v>0</v>
      </c>
      <c r="K1133" s="82">
        <v>0</v>
      </c>
      <c r="L1133" s="83">
        <v>0</v>
      </c>
      <c r="M1133" s="63">
        <v>3</v>
      </c>
      <c r="N1133" s="64">
        <v>15</v>
      </c>
      <c r="O1133" s="172"/>
      <c r="P1133" s="25"/>
      <c r="Q1133" s="5"/>
      <c r="R1133" s="4"/>
      <c r="S1133" s="4"/>
      <c r="T1133" s="5"/>
      <c r="U1133" s="4"/>
      <c r="V1133" s="4"/>
      <c r="W1133" s="6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447"/>
    </row>
    <row r="1134" spans="1:34" s="170" customFormat="1" ht="12" hidden="1" customHeight="1" x14ac:dyDescent="0.2">
      <c r="A1134" s="594">
        <v>1</v>
      </c>
      <c r="B1134" s="593"/>
      <c r="C1134" s="463" t="s">
        <v>37</v>
      </c>
      <c r="D1134" s="613" t="s">
        <v>38</v>
      </c>
      <c r="E1134" s="461">
        <v>2007</v>
      </c>
      <c r="F1134" s="352">
        <v>6</v>
      </c>
      <c r="G1134" s="58">
        <v>1</v>
      </c>
      <c r="H1134" s="82">
        <v>0</v>
      </c>
      <c r="I1134" s="83">
        <v>0</v>
      </c>
      <c r="J1134" s="58">
        <v>0</v>
      </c>
      <c r="K1134" s="82">
        <v>0</v>
      </c>
      <c r="L1134" s="83">
        <v>0</v>
      </c>
      <c r="M1134" s="63">
        <v>0</v>
      </c>
      <c r="N1134" s="64">
        <v>14</v>
      </c>
      <c r="O1134" s="172" t="s">
        <v>5</v>
      </c>
      <c r="P1134" s="25"/>
      <c r="Q1134" s="4"/>
      <c r="R1134" s="4"/>
      <c r="S1134" s="4"/>
      <c r="T1134" s="4"/>
      <c r="U1134" s="4"/>
      <c r="V1134" s="4"/>
      <c r="W1134" s="4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447"/>
    </row>
    <row r="1135" spans="1:34" s="170" customFormat="1" ht="12" hidden="1" customHeight="1" x14ac:dyDescent="0.2">
      <c r="A1135" s="594">
        <v>1</v>
      </c>
      <c r="B1135" s="593"/>
      <c r="C1135" s="463" t="s">
        <v>37</v>
      </c>
      <c r="D1135" s="613" t="s">
        <v>38</v>
      </c>
      <c r="E1135" s="461">
        <v>2008</v>
      </c>
      <c r="F1135" s="352">
        <v>7</v>
      </c>
      <c r="G1135" s="58">
        <v>3</v>
      </c>
      <c r="H1135" s="82">
        <v>0</v>
      </c>
      <c r="I1135" s="83">
        <v>3</v>
      </c>
      <c r="J1135" s="58">
        <v>0</v>
      </c>
      <c r="K1135" s="82">
        <v>0</v>
      </c>
      <c r="L1135" s="83">
        <v>0</v>
      </c>
      <c r="M1135" s="63">
        <v>4</v>
      </c>
      <c r="N1135" s="63">
        <v>10</v>
      </c>
      <c r="O1135" s="172"/>
      <c r="P1135" s="25"/>
      <c r="Q1135" s="4"/>
      <c r="R1135" s="4"/>
      <c r="S1135" s="4"/>
      <c r="T1135" s="4"/>
      <c r="U1135" s="4"/>
      <c r="V1135" s="4"/>
      <c r="W1135" s="4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447"/>
    </row>
    <row r="1136" spans="1:34" s="170" customFormat="1" ht="12" hidden="1" customHeight="1" x14ac:dyDescent="0.2">
      <c r="A1136" s="594">
        <v>1</v>
      </c>
      <c r="B1136" s="593"/>
      <c r="C1136" s="609"/>
      <c r="D1136" s="471"/>
      <c r="E1136" s="461">
        <v>2009</v>
      </c>
      <c r="F1136" s="352">
        <v>8</v>
      </c>
      <c r="G1136" s="58">
        <v>2</v>
      </c>
      <c r="H1136" s="82">
        <v>0</v>
      </c>
      <c r="I1136" s="83">
        <v>2</v>
      </c>
      <c r="J1136" s="58">
        <v>0</v>
      </c>
      <c r="K1136" s="77">
        <v>0</v>
      </c>
      <c r="L1136" s="344">
        <f>J1136+K1136</f>
        <v>0</v>
      </c>
      <c r="M1136" s="63">
        <v>0</v>
      </c>
      <c r="N1136" s="64">
        <v>10</v>
      </c>
      <c r="O1136" s="172"/>
      <c r="P1136" s="25"/>
      <c r="Q1136" s="4"/>
      <c r="R1136" s="4"/>
      <c r="S1136" s="4"/>
      <c r="T1136" s="4"/>
      <c r="U1136" s="4"/>
      <c r="V1136" s="4"/>
      <c r="W1136" s="4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447"/>
    </row>
    <row r="1137" spans="1:34" s="170" customFormat="1" ht="12" customHeight="1" x14ac:dyDescent="0.2">
      <c r="A1137" s="594">
        <v>1</v>
      </c>
      <c r="B1137" s="593"/>
      <c r="C1137" s="463" t="s">
        <v>37</v>
      </c>
      <c r="D1137" s="613" t="s">
        <v>38</v>
      </c>
      <c r="E1137" s="462">
        <v>2010</v>
      </c>
      <c r="F1137" s="352">
        <v>9</v>
      </c>
      <c r="G1137" s="409">
        <v>3</v>
      </c>
      <c r="H1137" s="410">
        <v>0</v>
      </c>
      <c r="I1137" s="411">
        <f>SUM(H1137,G1137)</f>
        <v>3</v>
      </c>
      <c r="J1137" s="409">
        <v>1</v>
      </c>
      <c r="K1137" s="412">
        <v>0</v>
      </c>
      <c r="L1137" s="344">
        <f>J1137+K1137</f>
        <v>1</v>
      </c>
      <c r="M1137" s="65">
        <v>0</v>
      </c>
      <c r="N1137" s="65">
        <v>11</v>
      </c>
      <c r="O1137" s="172"/>
      <c r="P1137" s="25"/>
      <c r="Q1137" s="4"/>
      <c r="R1137" s="4"/>
      <c r="S1137" s="4"/>
      <c r="T1137" s="4"/>
      <c r="U1137" s="4"/>
      <c r="V1137" s="4"/>
      <c r="W1137" s="4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438"/>
    </row>
    <row r="1138" spans="1:34" s="447" customFormat="1" ht="12" customHeight="1" x14ac:dyDescent="0.2">
      <c r="A1138" s="594"/>
      <c r="B1138" s="593"/>
      <c r="C1138" s="463"/>
      <c r="D1138" s="613"/>
      <c r="E1138" s="462">
        <v>2011</v>
      </c>
      <c r="F1138" s="352"/>
      <c r="G1138" s="409">
        <v>4</v>
      </c>
      <c r="H1138" s="410">
        <v>1</v>
      </c>
      <c r="I1138" s="411">
        <f>SUM(H1138,G1138)</f>
        <v>5</v>
      </c>
      <c r="J1138" s="409">
        <v>1</v>
      </c>
      <c r="K1138" s="412">
        <v>0</v>
      </c>
      <c r="L1138" s="344">
        <f>J1138+K1138</f>
        <v>1</v>
      </c>
      <c r="M1138" s="65">
        <v>0</v>
      </c>
      <c r="N1138" s="65">
        <v>12</v>
      </c>
      <c r="O1138" s="531"/>
      <c r="P1138" s="266"/>
      <c r="Q1138" s="268"/>
      <c r="R1138" s="268"/>
      <c r="S1138" s="268"/>
      <c r="T1138" s="268"/>
      <c r="U1138" s="268"/>
      <c r="V1138" s="268"/>
      <c r="W1138" s="268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438">
        <f>N1137+L1138-M1138</f>
        <v>12</v>
      </c>
    </row>
    <row r="1139" spans="1:34" s="447" customFormat="1" ht="12" customHeight="1" x14ac:dyDescent="0.2">
      <c r="A1139" s="594"/>
      <c r="B1139" s="593"/>
      <c r="C1139" s="463"/>
      <c r="D1139" s="613"/>
      <c r="E1139" s="462" t="s">
        <v>381</v>
      </c>
      <c r="F1139" s="352"/>
      <c r="G1139" s="342">
        <v>0</v>
      </c>
      <c r="H1139" s="343">
        <v>0</v>
      </c>
      <c r="I1139" s="344">
        <v>0</v>
      </c>
      <c r="J1139" s="345">
        <v>1</v>
      </c>
      <c r="K1139" s="343">
        <v>1</v>
      </c>
      <c r="L1139" s="344">
        <f>J1139+K1139</f>
        <v>2</v>
      </c>
      <c r="M1139" s="346">
        <v>3</v>
      </c>
      <c r="N1139" s="346">
        <v>11</v>
      </c>
      <c r="O1139" s="531"/>
      <c r="P1139" s="266"/>
      <c r="Q1139" s="268"/>
      <c r="R1139" s="268"/>
      <c r="S1139" s="268"/>
      <c r="T1139" s="268"/>
      <c r="U1139" s="268"/>
      <c r="V1139" s="268"/>
      <c r="W1139" s="268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438">
        <f>N1138+L1139-M1139</f>
        <v>11</v>
      </c>
    </row>
    <row r="1140" spans="1:34" s="447" customFormat="1" ht="12" customHeight="1" x14ac:dyDescent="0.2">
      <c r="A1140" s="594"/>
      <c r="B1140" s="593"/>
      <c r="C1140" s="463"/>
      <c r="D1140" s="613"/>
      <c r="E1140" s="462">
        <v>2013</v>
      </c>
      <c r="F1140" s="352"/>
      <c r="G1140" s="343">
        <v>0</v>
      </c>
      <c r="H1140" s="343">
        <v>1</v>
      </c>
      <c r="I1140" s="344">
        <v>1</v>
      </c>
      <c r="J1140" s="345">
        <v>2</v>
      </c>
      <c r="K1140" s="343">
        <v>0</v>
      </c>
      <c r="L1140" s="344">
        <f>J1140+K1140</f>
        <v>2</v>
      </c>
      <c r="M1140" s="346">
        <v>2</v>
      </c>
      <c r="N1140" s="346">
        <v>11</v>
      </c>
      <c r="O1140" s="531"/>
      <c r="P1140" s="266"/>
      <c r="Q1140" s="268"/>
      <c r="R1140" s="268"/>
      <c r="S1140" s="268"/>
      <c r="T1140" s="268"/>
      <c r="U1140" s="268"/>
      <c r="V1140" s="268"/>
      <c r="W1140" s="268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438"/>
    </row>
    <row r="1141" spans="1:34" s="447" customFormat="1" ht="12" customHeight="1" x14ac:dyDescent="0.2">
      <c r="A1141" s="594"/>
      <c r="B1141" s="593"/>
      <c r="C1141" s="463"/>
      <c r="D1141" s="613"/>
      <c r="E1141" s="463">
        <v>2014</v>
      </c>
      <c r="F1141" s="352"/>
      <c r="G1141" s="343">
        <v>0</v>
      </c>
      <c r="H1141" s="343">
        <v>0</v>
      </c>
      <c r="I1141" s="344">
        <v>0</v>
      </c>
      <c r="J1141" s="345">
        <v>1</v>
      </c>
      <c r="K1141" s="343">
        <v>0</v>
      </c>
      <c r="L1141" s="344">
        <v>1</v>
      </c>
      <c r="M1141" s="346">
        <v>2</v>
      </c>
      <c r="N1141" s="346">
        <v>10</v>
      </c>
      <c r="O1141" s="531"/>
      <c r="P1141" s="266"/>
      <c r="Q1141" s="268"/>
      <c r="R1141" s="268"/>
      <c r="S1141" s="268"/>
      <c r="T1141" s="268"/>
      <c r="U1141" s="268"/>
      <c r="V1141" s="268"/>
      <c r="W1141" s="268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438"/>
    </row>
    <row r="1142" spans="1:34" s="170" customFormat="1" ht="6.75" customHeight="1" x14ac:dyDescent="0.2">
      <c r="A1142" s="594"/>
      <c r="B1142" s="593"/>
      <c r="C1142" s="463"/>
      <c r="D1142" s="613"/>
      <c r="E1142" s="463"/>
      <c r="F1142" s="352">
        <v>0</v>
      </c>
      <c r="G1142" s="58"/>
      <c r="H1142" s="82"/>
      <c r="I1142" s="83"/>
      <c r="J1142" s="58"/>
      <c r="K1142" s="82"/>
      <c r="L1142" s="83"/>
      <c r="M1142" s="63"/>
      <c r="N1142" s="63"/>
      <c r="O1142" s="173"/>
      <c r="P1142" s="32"/>
      <c r="Q1142" s="11"/>
      <c r="R1142" s="11"/>
      <c r="S1142" s="11"/>
      <c r="T1142" s="11"/>
      <c r="U1142" s="11"/>
      <c r="V1142" s="11"/>
      <c r="W1142" s="11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447"/>
    </row>
    <row r="1143" spans="1:34" s="170" customFormat="1" ht="12" hidden="1" customHeight="1" x14ac:dyDescent="0.2">
      <c r="A1143" s="594">
        <v>1</v>
      </c>
      <c r="B1143" s="593"/>
      <c r="C1143" s="463"/>
      <c r="D1143" s="613" t="s">
        <v>66</v>
      </c>
      <c r="E1143" s="462">
        <v>1995</v>
      </c>
      <c r="F1143" s="352">
        <v>1</v>
      </c>
      <c r="G1143" s="58">
        <v>2809</v>
      </c>
      <c r="H1143" s="82">
        <v>366</v>
      </c>
      <c r="I1143" s="83">
        <v>3175</v>
      </c>
      <c r="J1143" s="58">
        <v>0</v>
      </c>
      <c r="K1143" s="82">
        <v>0</v>
      </c>
      <c r="L1143" s="83">
        <v>0</v>
      </c>
      <c r="M1143" s="63">
        <v>0</v>
      </c>
      <c r="N1143" s="64">
        <v>0</v>
      </c>
      <c r="O1143" s="172"/>
      <c r="P1143" s="25"/>
      <c r="Q1143" s="5"/>
      <c r="R1143" s="4"/>
      <c r="S1143" s="4"/>
      <c r="T1143" s="5"/>
      <c r="U1143" s="4"/>
      <c r="V1143" s="4"/>
      <c r="W1143" s="6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447"/>
    </row>
    <row r="1144" spans="1:34" s="170" customFormat="1" ht="12" hidden="1" customHeight="1" x14ac:dyDescent="0.2">
      <c r="A1144" s="594">
        <v>1</v>
      </c>
      <c r="B1144" s="593"/>
      <c r="C1144" s="463" t="s">
        <v>124</v>
      </c>
      <c r="D1144" s="613" t="s">
        <v>66</v>
      </c>
      <c r="E1144" s="462">
        <v>1996</v>
      </c>
      <c r="F1144" s="352">
        <v>2</v>
      </c>
      <c r="G1144" s="58">
        <v>1209</v>
      </c>
      <c r="H1144" s="82">
        <v>169</v>
      </c>
      <c r="I1144" s="83">
        <v>1378</v>
      </c>
      <c r="J1144" s="58">
        <v>1317</v>
      </c>
      <c r="K1144" s="82">
        <v>135</v>
      </c>
      <c r="L1144" s="83">
        <v>1452</v>
      </c>
      <c r="M1144" s="63">
        <v>0</v>
      </c>
      <c r="N1144" s="64">
        <v>1459</v>
      </c>
      <c r="O1144" s="172"/>
      <c r="P1144" s="25"/>
      <c r="Q1144" s="5"/>
      <c r="R1144" s="4"/>
      <c r="S1144" s="4"/>
      <c r="T1144" s="5"/>
      <c r="U1144" s="4"/>
      <c r="V1144" s="4"/>
      <c r="W1144" s="6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447"/>
    </row>
    <row r="1145" spans="1:34" s="170" customFormat="1" ht="12" hidden="1" customHeight="1" x14ac:dyDescent="0.2">
      <c r="A1145" s="594">
        <v>1</v>
      </c>
      <c r="B1145" s="593"/>
      <c r="C1145" s="463" t="s">
        <v>124</v>
      </c>
      <c r="D1145" s="613" t="s">
        <v>66</v>
      </c>
      <c r="E1145" s="462">
        <v>1997</v>
      </c>
      <c r="F1145" s="352">
        <v>3</v>
      </c>
      <c r="G1145" s="58">
        <v>1291</v>
      </c>
      <c r="H1145" s="82">
        <v>237</v>
      </c>
      <c r="I1145" s="83">
        <v>1528</v>
      </c>
      <c r="J1145" s="58">
        <v>0</v>
      </c>
      <c r="K1145" s="82">
        <v>0</v>
      </c>
      <c r="L1145" s="83">
        <v>1012</v>
      </c>
      <c r="M1145" s="63">
        <v>81</v>
      </c>
      <c r="N1145" s="64">
        <v>2240</v>
      </c>
      <c r="O1145" s="172"/>
      <c r="P1145" s="25"/>
      <c r="Q1145" s="5"/>
      <c r="R1145" s="4"/>
      <c r="S1145" s="4"/>
      <c r="T1145" s="5"/>
      <c r="U1145" s="4"/>
      <c r="V1145" s="4"/>
      <c r="W1145" s="6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447"/>
    </row>
    <row r="1146" spans="1:34" s="170" customFormat="1" ht="12" hidden="1" customHeight="1" x14ac:dyDescent="0.2">
      <c r="A1146" s="594">
        <v>1</v>
      </c>
      <c r="B1146" s="593"/>
      <c r="C1146" s="463" t="s">
        <v>124</v>
      </c>
      <c r="D1146" s="613" t="s">
        <v>66</v>
      </c>
      <c r="E1146" s="462">
        <v>1998</v>
      </c>
      <c r="F1146" s="352">
        <v>4</v>
      </c>
      <c r="G1146" s="409">
        <v>1549</v>
      </c>
      <c r="H1146" s="410">
        <v>286</v>
      </c>
      <c r="I1146" s="411">
        <v>1835</v>
      </c>
      <c r="J1146" s="409">
        <v>1365</v>
      </c>
      <c r="K1146" s="410">
        <v>126</v>
      </c>
      <c r="L1146" s="83">
        <v>1491</v>
      </c>
      <c r="M1146" s="64">
        <v>179</v>
      </c>
      <c r="N1146" s="64">
        <v>3287</v>
      </c>
      <c r="O1146" s="172" t="s">
        <v>5</v>
      </c>
      <c r="P1146" s="25"/>
      <c r="Q1146" s="5"/>
      <c r="R1146" s="4"/>
      <c r="S1146" s="4"/>
      <c r="T1146" s="5"/>
      <c r="U1146" s="4"/>
      <c r="V1146" s="4"/>
      <c r="W1146" s="6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447"/>
    </row>
    <row r="1147" spans="1:34" s="170" customFormat="1" ht="12" hidden="1" customHeight="1" thickBot="1" x14ac:dyDescent="0.25">
      <c r="A1147" s="594">
        <v>1</v>
      </c>
      <c r="B1147" s="593"/>
      <c r="C1147" s="463" t="s">
        <v>124</v>
      </c>
      <c r="D1147" s="613" t="s">
        <v>66</v>
      </c>
      <c r="E1147" s="462">
        <v>1999</v>
      </c>
      <c r="F1147" s="355">
        <v>5</v>
      </c>
      <c r="G1147" s="409">
        <v>1641</v>
      </c>
      <c r="H1147" s="410">
        <v>244</v>
      </c>
      <c r="I1147" s="411">
        <v>1885</v>
      </c>
      <c r="J1147" s="409">
        <v>1335</v>
      </c>
      <c r="K1147" s="410">
        <v>212</v>
      </c>
      <c r="L1147" s="83">
        <v>1547</v>
      </c>
      <c r="M1147" s="64">
        <v>270</v>
      </c>
      <c r="N1147" s="64">
        <v>4974</v>
      </c>
      <c r="O1147" s="172" t="s">
        <v>5</v>
      </c>
      <c r="P1147" s="25"/>
      <c r="Q1147" s="5"/>
      <c r="R1147" s="4"/>
      <c r="S1147" s="4"/>
      <c r="T1147" s="5"/>
      <c r="U1147" s="4"/>
      <c r="V1147" s="4"/>
      <c r="W1147" s="6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447"/>
    </row>
    <row r="1148" spans="1:34" s="170" customFormat="1" ht="12" hidden="1" customHeight="1" x14ac:dyDescent="0.2">
      <c r="A1148" s="594">
        <v>1</v>
      </c>
      <c r="B1148" s="593"/>
      <c r="C1148" s="463" t="s">
        <v>124</v>
      </c>
      <c r="D1148" s="613" t="s">
        <v>66</v>
      </c>
      <c r="E1148" s="462">
        <v>2000</v>
      </c>
      <c r="F1148" s="351">
        <v>-1</v>
      </c>
      <c r="G1148" s="409">
        <v>1697</v>
      </c>
      <c r="H1148" s="410">
        <v>316</v>
      </c>
      <c r="I1148" s="411">
        <v>2013</v>
      </c>
      <c r="J1148" s="409">
        <v>1121</v>
      </c>
      <c r="K1148" s="410">
        <v>249</v>
      </c>
      <c r="L1148" s="83">
        <v>1370</v>
      </c>
      <c r="M1148" s="64">
        <v>476</v>
      </c>
      <c r="N1148" s="64">
        <v>5868</v>
      </c>
      <c r="O1148" s="172"/>
      <c r="P1148" s="25"/>
      <c r="Q1148" s="5"/>
      <c r="R1148" s="4"/>
      <c r="S1148" s="4"/>
      <c r="T1148" s="5"/>
      <c r="U1148" s="4"/>
      <c r="V1148" s="4"/>
      <c r="W1148" s="6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447"/>
    </row>
    <row r="1149" spans="1:34" s="170" customFormat="1" ht="12" hidden="1" customHeight="1" x14ac:dyDescent="0.2">
      <c r="A1149" s="594">
        <v>1</v>
      </c>
      <c r="B1149" s="593"/>
      <c r="C1149" s="463" t="s">
        <v>124</v>
      </c>
      <c r="D1149" s="613" t="s">
        <v>66</v>
      </c>
      <c r="E1149" s="462">
        <v>2001</v>
      </c>
      <c r="F1149" s="351">
        <v>0</v>
      </c>
      <c r="G1149" s="409">
        <v>1803</v>
      </c>
      <c r="H1149" s="410">
        <v>356</v>
      </c>
      <c r="I1149" s="411">
        <v>2159</v>
      </c>
      <c r="J1149" s="409">
        <v>1308</v>
      </c>
      <c r="K1149" s="410">
        <v>210</v>
      </c>
      <c r="L1149" s="83">
        <v>1518</v>
      </c>
      <c r="M1149" s="64">
        <v>543</v>
      </c>
      <c r="N1149" s="64">
        <v>6843</v>
      </c>
      <c r="O1149" s="172"/>
      <c r="P1149" s="25"/>
      <c r="Q1149" s="5"/>
      <c r="R1149" s="4"/>
      <c r="S1149" s="4"/>
      <c r="T1149" s="5"/>
      <c r="U1149" s="4"/>
      <c r="V1149" s="4"/>
      <c r="W1149" s="6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447"/>
    </row>
    <row r="1150" spans="1:34" s="170" customFormat="1" ht="12" hidden="1" customHeight="1" x14ac:dyDescent="0.2">
      <c r="A1150" s="594">
        <v>1</v>
      </c>
      <c r="B1150" s="593"/>
      <c r="C1150" s="463" t="s">
        <v>124</v>
      </c>
      <c r="D1150" s="613" t="s">
        <v>66</v>
      </c>
      <c r="E1150" s="462">
        <v>2002</v>
      </c>
      <c r="F1150" s="351">
        <v>1</v>
      </c>
      <c r="G1150" s="409">
        <v>1799</v>
      </c>
      <c r="H1150" s="410">
        <v>424</v>
      </c>
      <c r="I1150" s="411">
        <v>2223</v>
      </c>
      <c r="J1150" s="409">
        <v>1417</v>
      </c>
      <c r="K1150" s="410">
        <v>285</v>
      </c>
      <c r="L1150" s="83">
        <v>1702</v>
      </c>
      <c r="M1150" s="64">
        <v>747</v>
      </c>
      <c r="N1150" s="64">
        <v>7798</v>
      </c>
      <c r="O1150" s="172"/>
      <c r="P1150" s="25"/>
      <c r="Q1150" s="5"/>
      <c r="R1150" s="4"/>
      <c r="S1150" s="4"/>
      <c r="T1150" s="5"/>
      <c r="U1150" s="4"/>
      <c r="V1150" s="4"/>
      <c r="W1150" s="6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447"/>
    </row>
    <row r="1151" spans="1:34" s="170" customFormat="1" ht="12" hidden="1" customHeight="1" x14ac:dyDescent="0.2">
      <c r="A1151" s="594">
        <v>1</v>
      </c>
      <c r="B1151" s="593"/>
      <c r="C1151" s="463" t="s">
        <v>124</v>
      </c>
      <c r="D1151" s="613" t="s">
        <v>66</v>
      </c>
      <c r="E1151" s="462">
        <v>2003</v>
      </c>
      <c r="F1151" s="352">
        <v>2</v>
      </c>
      <c r="G1151" s="409">
        <v>1925</v>
      </c>
      <c r="H1151" s="410">
        <v>591</v>
      </c>
      <c r="I1151" s="411">
        <v>2516</v>
      </c>
      <c r="J1151" s="409">
        <v>1522</v>
      </c>
      <c r="K1151" s="410">
        <v>347</v>
      </c>
      <c r="L1151" s="83">
        <v>1869</v>
      </c>
      <c r="M1151" s="64">
        <v>767</v>
      </c>
      <c r="N1151" s="64">
        <v>8900</v>
      </c>
      <c r="O1151" s="172"/>
      <c r="P1151" s="25"/>
      <c r="Q1151" s="5"/>
      <c r="R1151" s="4"/>
      <c r="S1151" s="4"/>
      <c r="T1151" s="5"/>
      <c r="U1151" s="4"/>
      <c r="V1151" s="4"/>
      <c r="W1151" s="6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447"/>
    </row>
    <row r="1152" spans="1:34" s="170" customFormat="1" ht="12" hidden="1" customHeight="1" x14ac:dyDescent="0.2">
      <c r="A1152" s="594">
        <v>1</v>
      </c>
      <c r="B1152" s="591"/>
      <c r="C1152" s="463" t="s">
        <v>124</v>
      </c>
      <c r="D1152" s="613" t="s">
        <v>66</v>
      </c>
      <c r="E1152" s="463">
        <v>2004</v>
      </c>
      <c r="F1152" s="351">
        <v>3</v>
      </c>
      <c r="G1152" s="76">
        <v>2152</v>
      </c>
      <c r="H1152" s="77">
        <v>503</v>
      </c>
      <c r="I1152" s="78">
        <v>2655</v>
      </c>
      <c r="J1152" s="76">
        <v>1778</v>
      </c>
      <c r="K1152" s="77">
        <v>400</v>
      </c>
      <c r="L1152" s="78">
        <v>2178</v>
      </c>
      <c r="M1152" s="63">
        <v>841</v>
      </c>
      <c r="N1152" s="63">
        <v>10234</v>
      </c>
      <c r="O1152" s="173" t="s">
        <v>5</v>
      </c>
      <c r="P1152" s="32"/>
      <c r="Q1152" s="12"/>
      <c r="R1152" s="11"/>
      <c r="S1152" s="11"/>
      <c r="T1152" s="12"/>
      <c r="U1152" s="11"/>
      <c r="V1152" s="11"/>
      <c r="W1152" s="13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447"/>
    </row>
    <row r="1153" spans="1:34" s="170" customFormat="1" ht="12" hidden="1" customHeight="1" x14ac:dyDescent="0.2">
      <c r="A1153" s="594">
        <v>1</v>
      </c>
      <c r="B1153" s="591"/>
      <c r="C1153" s="463" t="s">
        <v>124</v>
      </c>
      <c r="D1153" s="632" t="s">
        <v>228</v>
      </c>
      <c r="E1153" s="461">
        <v>2006</v>
      </c>
      <c r="F1153" s="352">
        <v>6</v>
      </c>
      <c r="G1153" s="76">
        <v>2212</v>
      </c>
      <c r="H1153" s="77">
        <v>524</v>
      </c>
      <c r="I1153" s="78">
        <v>2736</v>
      </c>
      <c r="J1153" s="76">
        <v>1856</v>
      </c>
      <c r="K1153" s="77">
        <v>434</v>
      </c>
      <c r="L1153" s="78">
        <v>2290</v>
      </c>
      <c r="M1153" s="63">
        <v>883</v>
      </c>
      <c r="N1153" s="63">
        <v>12923</v>
      </c>
      <c r="O1153" s="173" t="s">
        <v>5</v>
      </c>
      <c r="P1153" s="32"/>
      <c r="Q1153" s="12"/>
      <c r="R1153" s="11"/>
      <c r="S1153" s="11"/>
      <c r="T1153" s="12"/>
      <c r="U1153" s="11"/>
      <c r="V1153" s="11"/>
      <c r="W1153" s="13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447"/>
    </row>
    <row r="1154" spans="1:34" s="170" customFormat="1" ht="12" hidden="1" customHeight="1" x14ac:dyDescent="0.2">
      <c r="A1154" s="594">
        <v>1</v>
      </c>
      <c r="B1154" s="591"/>
      <c r="C1154" s="463" t="s">
        <v>124</v>
      </c>
      <c r="D1154" s="632" t="s">
        <v>228</v>
      </c>
      <c r="E1154" s="461">
        <v>2007</v>
      </c>
      <c r="F1154" s="351">
        <v>7</v>
      </c>
      <c r="G1154" s="76">
        <v>2316</v>
      </c>
      <c r="H1154" s="77">
        <v>661</v>
      </c>
      <c r="I1154" s="78">
        <v>2977</v>
      </c>
      <c r="J1154" s="76">
        <v>1943</v>
      </c>
      <c r="K1154" s="77">
        <v>673</v>
      </c>
      <c r="L1154" s="78">
        <v>2616</v>
      </c>
      <c r="M1154" s="63">
        <v>941</v>
      </c>
      <c r="N1154" s="63">
        <v>14598</v>
      </c>
      <c r="O1154" s="173"/>
      <c r="P1154" s="32"/>
      <c r="Q1154" s="11"/>
      <c r="R1154" s="11"/>
      <c r="S1154" s="11"/>
      <c r="T1154" s="11"/>
      <c r="U1154" s="11"/>
      <c r="V1154" s="11"/>
      <c r="W1154" s="11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447"/>
    </row>
    <row r="1155" spans="1:34" s="170" customFormat="1" ht="12" hidden="1" customHeight="1" x14ac:dyDescent="0.2">
      <c r="A1155" s="594">
        <v>1</v>
      </c>
      <c r="B1155" s="591"/>
      <c r="C1155" s="463" t="s">
        <v>124</v>
      </c>
      <c r="D1155" s="632" t="s">
        <v>228</v>
      </c>
      <c r="E1155" s="461">
        <v>2008</v>
      </c>
      <c r="F1155" s="352">
        <v>8</v>
      </c>
      <c r="G1155" s="76">
        <v>2323</v>
      </c>
      <c r="H1155" s="77">
        <v>691</v>
      </c>
      <c r="I1155" s="78">
        <v>3014</v>
      </c>
      <c r="J1155" s="76">
        <v>1658</v>
      </c>
      <c r="K1155" s="77">
        <v>553</v>
      </c>
      <c r="L1155" s="78">
        <v>2211</v>
      </c>
      <c r="M1155" s="63">
        <v>1168</v>
      </c>
      <c r="N1155" s="63">
        <v>15598</v>
      </c>
      <c r="O1155" s="173" t="s">
        <v>5</v>
      </c>
      <c r="P1155" s="32"/>
      <c r="Q1155" s="11"/>
      <c r="R1155" s="11"/>
      <c r="S1155" s="11"/>
      <c r="T1155" s="11"/>
      <c r="U1155" s="11"/>
      <c r="V1155" s="11"/>
      <c r="W1155" s="11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447"/>
    </row>
    <row r="1156" spans="1:34" s="287" customFormat="1" ht="38.25" customHeight="1" x14ac:dyDescent="0.2">
      <c r="A1156" s="602"/>
      <c r="B1156" s="600"/>
      <c r="C1156" s="608"/>
      <c r="D1156" s="631" t="s">
        <v>199</v>
      </c>
      <c r="E1156" s="459" t="s">
        <v>198</v>
      </c>
      <c r="F1156" s="529">
        <v>11</v>
      </c>
      <c r="G1156" s="54" t="s">
        <v>249</v>
      </c>
      <c r="H1156" s="264"/>
      <c r="I1156" s="265"/>
      <c r="J1156" s="55" t="s">
        <v>250</v>
      </c>
      <c r="K1156" s="264"/>
      <c r="L1156" s="264"/>
      <c r="M1156" s="71" t="s">
        <v>251</v>
      </c>
      <c r="N1156" s="57" t="s">
        <v>252</v>
      </c>
      <c r="O1156" s="173"/>
      <c r="P1156" s="14"/>
      <c r="Q1156" s="18"/>
      <c r="R1156" s="16" t="s">
        <v>0</v>
      </c>
      <c r="S1156" s="18"/>
      <c r="T1156" s="19"/>
      <c r="U1156" s="17" t="s">
        <v>0</v>
      </c>
      <c r="V1156" s="20"/>
      <c r="W1156" s="21" t="s">
        <v>2</v>
      </c>
      <c r="X1156" s="14"/>
      <c r="Y1156" s="16"/>
      <c r="Z1156" s="18"/>
      <c r="AA1156" s="16" t="s">
        <v>0</v>
      </c>
      <c r="AB1156" s="18"/>
      <c r="AC1156" s="18"/>
      <c r="AD1156" s="16" t="s">
        <v>0</v>
      </c>
      <c r="AE1156" s="18"/>
      <c r="AF1156" s="16" t="s">
        <v>1</v>
      </c>
      <c r="AG1156" s="16" t="s">
        <v>2</v>
      </c>
      <c r="AH1156" s="447"/>
    </row>
    <row r="1157" spans="1:34" s="170" customFormat="1" ht="6.75" customHeight="1" x14ac:dyDescent="0.2">
      <c r="A1157" s="594"/>
      <c r="B1157" s="593"/>
      <c r="C1157" s="463"/>
      <c r="D1157" s="613"/>
      <c r="E1157" s="462"/>
      <c r="F1157" s="352">
        <v>10</v>
      </c>
      <c r="G1157" s="58"/>
      <c r="H1157" s="82"/>
      <c r="I1157" s="83"/>
      <c r="J1157" s="58"/>
      <c r="K1157" s="82"/>
      <c r="L1157" s="83"/>
      <c r="M1157" s="63"/>
      <c r="N1157" s="64"/>
      <c r="O1157" s="172"/>
      <c r="P1157" s="25"/>
      <c r="Q1157" s="4"/>
      <c r="R1157" s="4"/>
      <c r="S1157" s="4"/>
      <c r="T1157" s="4"/>
      <c r="U1157" s="4"/>
      <c r="V1157" s="4"/>
      <c r="W1157" s="4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447"/>
    </row>
    <row r="1158" spans="1:34" s="170" customFormat="1" ht="12" hidden="1" customHeight="1" x14ac:dyDescent="0.2">
      <c r="A1158" s="594">
        <v>1</v>
      </c>
      <c r="B1158" s="593"/>
      <c r="C1158" s="463"/>
      <c r="D1158" s="613" t="s">
        <v>40</v>
      </c>
      <c r="E1158" s="463">
        <v>1997</v>
      </c>
      <c r="F1158" s="352">
        <v>11</v>
      </c>
      <c r="G1158" s="58">
        <v>2</v>
      </c>
      <c r="H1158" s="82">
        <v>4</v>
      </c>
      <c r="I1158" s="83">
        <v>6</v>
      </c>
      <c r="J1158" s="58">
        <v>2</v>
      </c>
      <c r="K1158" s="82">
        <v>0</v>
      </c>
      <c r="L1158" s="83">
        <v>2</v>
      </c>
      <c r="M1158" s="63">
        <v>0</v>
      </c>
      <c r="N1158" s="63">
        <v>2</v>
      </c>
      <c r="O1158" s="173"/>
      <c r="P1158" s="32"/>
      <c r="Q1158" s="12"/>
      <c r="R1158" s="11"/>
      <c r="S1158" s="11"/>
      <c r="T1158" s="12"/>
      <c r="U1158" s="11"/>
      <c r="V1158" s="11"/>
      <c r="W1158" s="13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447"/>
    </row>
    <row r="1159" spans="1:34" s="170" customFormat="1" ht="12" hidden="1" customHeight="1" x14ac:dyDescent="0.2">
      <c r="A1159" s="594">
        <v>1</v>
      </c>
      <c r="B1159" s="593"/>
      <c r="C1159" s="463" t="s">
        <v>39</v>
      </c>
      <c r="D1159" s="613" t="s">
        <v>40</v>
      </c>
      <c r="E1159" s="463">
        <v>1998</v>
      </c>
      <c r="F1159" s="352">
        <v>12</v>
      </c>
      <c r="G1159" s="58">
        <v>0</v>
      </c>
      <c r="H1159" s="82">
        <v>3</v>
      </c>
      <c r="I1159" s="83">
        <v>3</v>
      </c>
      <c r="J1159" s="58">
        <v>0</v>
      </c>
      <c r="K1159" s="82">
        <v>0</v>
      </c>
      <c r="L1159" s="83">
        <v>0</v>
      </c>
      <c r="M1159" s="63">
        <v>0</v>
      </c>
      <c r="N1159" s="63">
        <v>2</v>
      </c>
      <c r="O1159" s="173"/>
      <c r="P1159" s="32"/>
      <c r="Q1159" s="12"/>
      <c r="R1159" s="11"/>
      <c r="S1159" s="11"/>
      <c r="T1159" s="12"/>
      <c r="U1159" s="11"/>
      <c r="V1159" s="11"/>
      <c r="W1159" s="13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447"/>
    </row>
    <row r="1160" spans="1:34" s="170" customFormat="1" ht="12" hidden="1" customHeight="1" x14ac:dyDescent="0.2">
      <c r="A1160" s="594">
        <v>1</v>
      </c>
      <c r="B1160" s="593"/>
      <c r="C1160" s="463" t="s">
        <v>39</v>
      </c>
      <c r="D1160" s="613" t="s">
        <v>40</v>
      </c>
      <c r="E1160" s="463">
        <v>1999</v>
      </c>
      <c r="F1160" s="352">
        <v>13</v>
      </c>
      <c r="G1160" s="58">
        <v>0</v>
      </c>
      <c r="H1160" s="82">
        <v>0</v>
      </c>
      <c r="I1160" s="83">
        <v>0</v>
      </c>
      <c r="J1160" s="58">
        <v>0</v>
      </c>
      <c r="K1160" s="82">
        <v>0</v>
      </c>
      <c r="L1160" s="83">
        <v>2</v>
      </c>
      <c r="M1160" s="63">
        <v>0</v>
      </c>
      <c r="N1160" s="63">
        <v>4</v>
      </c>
      <c r="O1160" s="173"/>
      <c r="P1160" s="32"/>
      <c r="Q1160" s="12"/>
      <c r="R1160" s="11"/>
      <c r="S1160" s="11"/>
      <c r="T1160" s="12"/>
      <c r="U1160" s="11"/>
      <c r="V1160" s="11"/>
      <c r="W1160" s="13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447"/>
    </row>
    <row r="1161" spans="1:34" s="170" customFormat="1" ht="12" hidden="1" customHeight="1" x14ac:dyDescent="0.2">
      <c r="A1161" s="594">
        <v>1</v>
      </c>
      <c r="B1161" s="593"/>
      <c r="C1161" s="463" t="s">
        <v>39</v>
      </c>
      <c r="D1161" s="613" t="s">
        <v>40</v>
      </c>
      <c r="E1161" s="463">
        <v>2000</v>
      </c>
      <c r="F1161" s="352">
        <v>-10</v>
      </c>
      <c r="G1161" s="58">
        <v>5</v>
      </c>
      <c r="H1161" s="82">
        <v>12</v>
      </c>
      <c r="I1161" s="83">
        <v>17</v>
      </c>
      <c r="J1161" s="58">
        <v>0</v>
      </c>
      <c r="K1161" s="82">
        <v>7</v>
      </c>
      <c r="L1161" s="83">
        <v>7</v>
      </c>
      <c r="M1161" s="63">
        <v>0</v>
      </c>
      <c r="N1161" s="63">
        <v>7</v>
      </c>
      <c r="O1161" s="173" t="s">
        <v>5</v>
      </c>
      <c r="P1161" s="32"/>
      <c r="Q1161" s="12"/>
      <c r="R1161" s="11"/>
      <c r="S1161" s="11"/>
      <c r="T1161" s="12"/>
      <c r="U1161" s="11"/>
      <c r="V1161" s="11"/>
      <c r="W1161" s="13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447"/>
    </row>
    <row r="1162" spans="1:34" s="170" customFormat="1" ht="12" hidden="1" customHeight="1" x14ac:dyDescent="0.2">
      <c r="A1162" s="594">
        <v>1</v>
      </c>
      <c r="B1162" s="593"/>
      <c r="C1162" s="463" t="s">
        <v>39</v>
      </c>
      <c r="D1162" s="613" t="s">
        <v>40</v>
      </c>
      <c r="E1162" s="463">
        <v>2001</v>
      </c>
      <c r="F1162" s="352">
        <v>-9</v>
      </c>
      <c r="G1162" s="58">
        <v>0</v>
      </c>
      <c r="H1162" s="82">
        <v>14</v>
      </c>
      <c r="I1162" s="83">
        <v>14</v>
      </c>
      <c r="J1162" s="58">
        <v>5</v>
      </c>
      <c r="K1162" s="82">
        <v>4</v>
      </c>
      <c r="L1162" s="83">
        <v>9</v>
      </c>
      <c r="M1162" s="63">
        <v>0</v>
      </c>
      <c r="N1162" s="63">
        <v>16</v>
      </c>
      <c r="O1162" s="173"/>
      <c r="P1162" s="32"/>
      <c r="Q1162" s="12"/>
      <c r="R1162" s="11"/>
      <c r="S1162" s="11"/>
      <c r="T1162" s="12"/>
      <c r="U1162" s="11"/>
      <c r="V1162" s="11"/>
      <c r="W1162" s="13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447"/>
    </row>
    <row r="1163" spans="1:34" s="170" customFormat="1" ht="12" hidden="1" customHeight="1" x14ac:dyDescent="0.2">
      <c r="A1163" s="594">
        <v>1</v>
      </c>
      <c r="B1163" s="593"/>
      <c r="C1163" s="463" t="s">
        <v>39</v>
      </c>
      <c r="D1163" s="613" t="s">
        <v>40</v>
      </c>
      <c r="E1163" s="463">
        <v>2002</v>
      </c>
      <c r="F1163" s="352">
        <v>-8</v>
      </c>
      <c r="G1163" s="58">
        <v>0</v>
      </c>
      <c r="H1163" s="82">
        <v>5</v>
      </c>
      <c r="I1163" s="83">
        <v>5</v>
      </c>
      <c r="J1163" s="58">
        <v>0</v>
      </c>
      <c r="K1163" s="82">
        <v>16</v>
      </c>
      <c r="L1163" s="83">
        <v>16</v>
      </c>
      <c r="M1163" s="63">
        <v>0</v>
      </c>
      <c r="N1163" s="63">
        <v>42</v>
      </c>
      <c r="O1163" s="173" t="s">
        <v>5</v>
      </c>
      <c r="P1163" s="32"/>
      <c r="Q1163" s="12"/>
      <c r="R1163" s="11"/>
      <c r="S1163" s="11"/>
      <c r="T1163" s="12"/>
      <c r="U1163" s="11"/>
      <c r="V1163" s="11"/>
      <c r="W1163" s="13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447"/>
    </row>
    <row r="1164" spans="1:34" s="170" customFormat="1" ht="12" hidden="1" customHeight="1" x14ac:dyDescent="0.2">
      <c r="A1164" s="594">
        <v>1</v>
      </c>
      <c r="B1164" s="593"/>
      <c r="C1164" s="463" t="s">
        <v>39</v>
      </c>
      <c r="D1164" s="613" t="s">
        <v>40</v>
      </c>
      <c r="E1164" s="463">
        <v>2003</v>
      </c>
      <c r="F1164" s="352">
        <v>-7</v>
      </c>
      <c r="G1164" s="58">
        <v>8</v>
      </c>
      <c r="H1164" s="82">
        <v>47</v>
      </c>
      <c r="I1164" s="83">
        <v>55</v>
      </c>
      <c r="J1164" s="58">
        <v>8</v>
      </c>
      <c r="K1164" s="82">
        <v>47</v>
      </c>
      <c r="L1164" s="83">
        <v>55</v>
      </c>
      <c r="M1164" s="63">
        <v>0</v>
      </c>
      <c r="N1164" s="63">
        <v>97</v>
      </c>
      <c r="O1164" s="173"/>
      <c r="P1164" s="32"/>
      <c r="Q1164" s="12"/>
      <c r="R1164" s="11"/>
      <c r="S1164" s="11"/>
      <c r="T1164" s="12"/>
      <c r="U1164" s="11"/>
      <c r="V1164" s="11"/>
      <c r="W1164" s="13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447"/>
    </row>
    <row r="1165" spans="1:34" s="170" customFormat="1" ht="12" hidden="1" customHeight="1" x14ac:dyDescent="0.2">
      <c r="A1165" s="594">
        <v>1</v>
      </c>
      <c r="B1165" s="593"/>
      <c r="C1165" s="463" t="s">
        <v>39</v>
      </c>
      <c r="D1165" s="613" t="s">
        <v>40</v>
      </c>
      <c r="E1165" s="463">
        <v>2004</v>
      </c>
      <c r="F1165" s="352">
        <v>-6</v>
      </c>
      <c r="G1165" s="58">
        <v>2</v>
      </c>
      <c r="H1165" s="82">
        <v>3</v>
      </c>
      <c r="I1165" s="83">
        <v>5</v>
      </c>
      <c r="J1165" s="58">
        <v>17</v>
      </c>
      <c r="K1165" s="82">
        <v>53</v>
      </c>
      <c r="L1165" s="83">
        <v>70</v>
      </c>
      <c r="M1165" s="62"/>
      <c r="N1165" s="62"/>
      <c r="O1165" s="173"/>
      <c r="P1165" s="32"/>
      <c r="Q1165" s="12"/>
      <c r="R1165" s="11"/>
      <c r="S1165" s="11"/>
      <c r="T1165" s="12"/>
      <c r="U1165" s="11"/>
      <c r="V1165" s="11"/>
      <c r="W1165" s="13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447"/>
    </row>
    <row r="1166" spans="1:34" s="170" customFormat="1" ht="12" hidden="1" customHeight="1" x14ac:dyDescent="0.2">
      <c r="A1166" s="594">
        <v>1</v>
      </c>
      <c r="B1166" s="593"/>
      <c r="C1166" s="463" t="s">
        <v>39</v>
      </c>
      <c r="D1166" s="613" t="s">
        <v>40</v>
      </c>
      <c r="E1166" s="461">
        <v>2006</v>
      </c>
      <c r="F1166" s="352">
        <v>-5</v>
      </c>
      <c r="G1166" s="58">
        <v>4</v>
      </c>
      <c r="H1166" s="82">
        <v>24</v>
      </c>
      <c r="I1166" s="83">
        <v>28</v>
      </c>
      <c r="J1166" s="58">
        <v>2</v>
      </c>
      <c r="K1166" s="82">
        <v>16</v>
      </c>
      <c r="L1166" s="83">
        <v>18</v>
      </c>
      <c r="M1166" s="63">
        <v>0</v>
      </c>
      <c r="N1166" s="63">
        <v>109</v>
      </c>
      <c r="O1166" s="173" t="s">
        <v>5</v>
      </c>
      <c r="P1166" s="32"/>
      <c r="Q1166" s="12"/>
      <c r="R1166" s="11"/>
      <c r="S1166" s="11"/>
      <c r="T1166" s="12"/>
      <c r="U1166" s="11"/>
      <c r="V1166" s="11"/>
      <c r="W1166" s="13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447"/>
    </row>
    <row r="1167" spans="1:34" s="170" customFormat="1" ht="12" hidden="1" customHeight="1" x14ac:dyDescent="0.2">
      <c r="A1167" s="594"/>
      <c r="B1167" s="593"/>
      <c r="C1167" s="463" t="s">
        <v>39</v>
      </c>
      <c r="D1167" s="632"/>
      <c r="E1167" s="460"/>
      <c r="F1167" s="352">
        <v>29</v>
      </c>
      <c r="G1167" s="292"/>
      <c r="H1167" s="293"/>
      <c r="I1167" s="295"/>
      <c r="J1167" s="292"/>
      <c r="K1167" s="77"/>
      <c r="L1167" s="295"/>
      <c r="M1167" s="296"/>
      <c r="N1167" s="298"/>
      <c r="O1167" s="172"/>
      <c r="P1167" s="25"/>
      <c r="Q1167" s="5"/>
      <c r="R1167" s="4"/>
      <c r="S1167" s="4"/>
      <c r="T1167" s="5"/>
      <c r="U1167" s="4"/>
      <c r="V1167" s="4"/>
      <c r="W1167" s="6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447"/>
    </row>
    <row r="1168" spans="1:34" s="170" customFormat="1" ht="12" hidden="1" customHeight="1" x14ac:dyDescent="0.2">
      <c r="A1168" s="594">
        <v>1</v>
      </c>
      <c r="B1168" s="593"/>
      <c r="C1168" s="462"/>
      <c r="D1168" s="613" t="s">
        <v>40</v>
      </c>
      <c r="E1168" s="461">
        <v>2007</v>
      </c>
      <c r="F1168" s="352">
        <v>-4</v>
      </c>
      <c r="G1168" s="58">
        <v>2</v>
      </c>
      <c r="H1168" s="82">
        <v>57</v>
      </c>
      <c r="I1168" s="83">
        <v>59</v>
      </c>
      <c r="J1168" s="58">
        <v>2</v>
      </c>
      <c r="K1168" s="82">
        <v>57</v>
      </c>
      <c r="L1168" s="83">
        <v>59</v>
      </c>
      <c r="M1168" s="63">
        <v>0</v>
      </c>
      <c r="N1168" s="63">
        <v>168</v>
      </c>
      <c r="O1168" s="173"/>
      <c r="P1168" s="32"/>
      <c r="Q1168" s="11"/>
      <c r="R1168" s="11"/>
      <c r="S1168" s="11"/>
      <c r="T1168" s="11"/>
      <c r="U1168" s="11"/>
      <c r="V1168" s="11"/>
      <c r="W1168" s="11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447"/>
    </row>
    <row r="1169" spans="1:34" s="170" customFormat="1" ht="12" hidden="1" customHeight="1" x14ac:dyDescent="0.2">
      <c r="A1169" s="594">
        <v>1</v>
      </c>
      <c r="B1169" s="593"/>
      <c r="C1169" s="463" t="s">
        <v>39</v>
      </c>
      <c r="D1169" s="613" t="s">
        <v>40</v>
      </c>
      <c r="E1169" s="461">
        <v>2008</v>
      </c>
      <c r="F1169" s="352">
        <v>-3</v>
      </c>
      <c r="G1169" s="58">
        <v>6</v>
      </c>
      <c r="H1169" s="82">
        <v>33</v>
      </c>
      <c r="I1169" s="83">
        <v>39</v>
      </c>
      <c r="J1169" s="58">
        <v>6</v>
      </c>
      <c r="K1169" s="82">
        <v>33</v>
      </c>
      <c r="L1169" s="83">
        <v>39</v>
      </c>
      <c r="M1169" s="63">
        <v>0</v>
      </c>
      <c r="N1169" s="63">
        <v>211</v>
      </c>
      <c r="O1169" s="173" t="s">
        <v>5</v>
      </c>
      <c r="P1169" s="32"/>
      <c r="Q1169" s="11"/>
      <c r="R1169" s="11"/>
      <c r="S1169" s="11"/>
      <c r="T1169" s="11"/>
      <c r="U1169" s="11"/>
      <c r="V1169" s="11"/>
      <c r="W1169" s="11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447"/>
    </row>
    <row r="1170" spans="1:34" s="170" customFormat="1" ht="12" hidden="1" customHeight="1" x14ac:dyDescent="0.2">
      <c r="A1170" s="594">
        <v>1</v>
      </c>
      <c r="B1170" s="593"/>
      <c r="C1170" s="609"/>
      <c r="D1170" s="471"/>
      <c r="E1170" s="461">
        <v>2009</v>
      </c>
      <c r="F1170" s="352">
        <v>-2</v>
      </c>
      <c r="G1170" s="58">
        <v>20</v>
      </c>
      <c r="H1170" s="82">
        <v>29</v>
      </c>
      <c r="I1170" s="83">
        <v>49</v>
      </c>
      <c r="J1170" s="58">
        <v>20</v>
      </c>
      <c r="K1170" s="77">
        <v>29</v>
      </c>
      <c r="L1170" s="344">
        <f>J1170+K1170</f>
        <v>49</v>
      </c>
      <c r="M1170" s="63">
        <v>0</v>
      </c>
      <c r="N1170" s="63">
        <v>268</v>
      </c>
      <c r="O1170" s="173" t="s">
        <v>5</v>
      </c>
      <c r="P1170" s="32"/>
      <c r="Q1170" s="11"/>
      <c r="R1170" s="11"/>
      <c r="S1170" s="11"/>
      <c r="T1170" s="11"/>
      <c r="U1170" s="11"/>
      <c r="V1170" s="11"/>
      <c r="W1170" s="11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447"/>
    </row>
    <row r="1171" spans="1:34" s="170" customFormat="1" ht="12" customHeight="1" x14ac:dyDescent="0.2">
      <c r="A1171" s="594">
        <v>1</v>
      </c>
      <c r="B1171" s="593"/>
      <c r="C1171" s="463" t="s">
        <v>39</v>
      </c>
      <c r="D1171" s="613" t="s">
        <v>40</v>
      </c>
      <c r="E1171" s="462">
        <v>2010</v>
      </c>
      <c r="F1171" s="356">
        <v>-1</v>
      </c>
      <c r="G1171" s="82">
        <v>5</v>
      </c>
      <c r="H1171" s="82">
        <v>33</v>
      </c>
      <c r="I1171" s="411">
        <f>SUM(H1171,G1171)</f>
        <v>38</v>
      </c>
      <c r="J1171" s="58">
        <v>5</v>
      </c>
      <c r="K1171" s="82">
        <v>33</v>
      </c>
      <c r="L1171" s="344">
        <f>J1171+K1171</f>
        <v>38</v>
      </c>
      <c r="M1171" s="63">
        <v>0</v>
      </c>
      <c r="N1171" s="63">
        <v>306</v>
      </c>
      <c r="O1171" s="172"/>
      <c r="P1171" s="32"/>
      <c r="Q1171" s="11"/>
      <c r="R1171" s="11"/>
      <c r="S1171" s="11"/>
      <c r="T1171" s="11"/>
      <c r="U1171" s="11"/>
      <c r="V1171" s="11"/>
      <c r="W1171" s="11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438"/>
    </row>
    <row r="1172" spans="1:34" s="447" customFormat="1" ht="12" customHeight="1" x14ac:dyDescent="0.2">
      <c r="A1172" s="594"/>
      <c r="B1172" s="593"/>
      <c r="C1172" s="463"/>
      <c r="D1172" s="613"/>
      <c r="E1172" s="462">
        <v>2011</v>
      </c>
      <c r="F1172" s="356"/>
      <c r="G1172" s="82">
        <v>5</v>
      </c>
      <c r="H1172" s="82">
        <v>12</v>
      </c>
      <c r="I1172" s="411">
        <f>SUM(H1172,G1172)</f>
        <v>17</v>
      </c>
      <c r="J1172" s="58">
        <v>5</v>
      </c>
      <c r="K1172" s="82">
        <v>12</v>
      </c>
      <c r="L1172" s="344">
        <f>J1172+K1172</f>
        <v>17</v>
      </c>
      <c r="M1172" s="63">
        <v>0</v>
      </c>
      <c r="N1172" s="63">
        <v>323</v>
      </c>
      <c r="O1172" s="531"/>
      <c r="P1172" s="272"/>
      <c r="Q1172" s="274"/>
      <c r="R1172" s="274"/>
      <c r="S1172" s="274"/>
      <c r="T1172" s="274"/>
      <c r="U1172" s="274"/>
      <c r="V1172" s="274"/>
      <c r="W1172" s="274"/>
      <c r="X1172" s="60"/>
      <c r="Y1172" s="60"/>
      <c r="Z1172" s="60"/>
      <c r="AA1172" s="60"/>
      <c r="AB1172" s="60"/>
      <c r="AC1172" s="60"/>
      <c r="AD1172" s="60"/>
      <c r="AE1172" s="60"/>
      <c r="AF1172" s="60"/>
      <c r="AG1172" s="60"/>
      <c r="AH1172" s="438">
        <f>N1171+L1172-M1172</f>
        <v>323</v>
      </c>
    </row>
    <row r="1173" spans="1:34" s="447" customFormat="1" ht="12" customHeight="1" x14ac:dyDescent="0.2">
      <c r="A1173" s="594"/>
      <c r="B1173" s="593"/>
      <c r="C1173" s="463"/>
      <c r="D1173" s="613"/>
      <c r="E1173" s="462" t="s">
        <v>381</v>
      </c>
      <c r="F1173" s="356"/>
      <c r="G1173" s="342">
        <v>3</v>
      </c>
      <c r="H1173" s="343">
        <v>17</v>
      </c>
      <c r="I1173" s="344">
        <v>20</v>
      </c>
      <c r="J1173" s="345">
        <v>3</v>
      </c>
      <c r="K1173" s="343">
        <v>18</v>
      </c>
      <c r="L1173" s="344">
        <f>J1173+K1173</f>
        <v>21</v>
      </c>
      <c r="M1173" s="346">
        <v>2</v>
      </c>
      <c r="N1173" s="346">
        <v>342</v>
      </c>
      <c r="O1173" s="531"/>
      <c r="P1173" s="272"/>
      <c r="Q1173" s="274"/>
      <c r="R1173" s="274"/>
      <c r="S1173" s="274"/>
      <c r="T1173" s="274"/>
      <c r="U1173" s="274"/>
      <c r="V1173" s="274"/>
      <c r="W1173" s="274"/>
      <c r="X1173" s="60"/>
      <c r="Y1173" s="60"/>
      <c r="Z1173" s="60"/>
      <c r="AA1173" s="60"/>
      <c r="AB1173" s="60"/>
      <c r="AC1173" s="60"/>
      <c r="AD1173" s="60"/>
      <c r="AE1173" s="60"/>
      <c r="AF1173" s="60"/>
      <c r="AG1173" s="60"/>
      <c r="AH1173" s="438">
        <f>N1172+L1173-M1173</f>
        <v>342</v>
      </c>
    </row>
    <row r="1174" spans="1:34" s="447" customFormat="1" ht="12" customHeight="1" x14ac:dyDescent="0.2">
      <c r="A1174" s="594"/>
      <c r="B1174" s="593"/>
      <c r="C1174" s="463"/>
      <c r="D1174" s="613"/>
      <c r="E1174" s="462">
        <v>2013</v>
      </c>
      <c r="F1174" s="356"/>
      <c r="G1174" s="343">
        <v>0</v>
      </c>
      <c r="H1174" s="343">
        <v>34</v>
      </c>
      <c r="I1174" s="344">
        <v>34</v>
      </c>
      <c r="J1174" s="345">
        <v>3</v>
      </c>
      <c r="K1174" s="343">
        <v>34</v>
      </c>
      <c r="L1174" s="344">
        <f>J1174+K1174</f>
        <v>37</v>
      </c>
      <c r="M1174" s="346">
        <v>0</v>
      </c>
      <c r="N1174" s="346">
        <v>380</v>
      </c>
      <c r="O1174" s="531"/>
      <c r="P1174" s="272"/>
      <c r="Q1174" s="274"/>
      <c r="R1174" s="274"/>
      <c r="S1174" s="274"/>
      <c r="T1174" s="274"/>
      <c r="U1174" s="274"/>
      <c r="V1174" s="274"/>
      <c r="W1174" s="274"/>
      <c r="X1174" s="60"/>
      <c r="Y1174" s="60"/>
      <c r="Z1174" s="60"/>
      <c r="AA1174" s="60"/>
      <c r="AB1174" s="60"/>
      <c r="AC1174" s="60"/>
      <c r="AD1174" s="60"/>
      <c r="AE1174" s="60"/>
      <c r="AF1174" s="60"/>
      <c r="AG1174" s="60"/>
      <c r="AH1174" s="438"/>
    </row>
    <row r="1175" spans="1:34" s="447" customFormat="1" ht="12" customHeight="1" x14ac:dyDescent="0.2">
      <c r="A1175" s="594"/>
      <c r="B1175" s="593"/>
      <c r="C1175" s="463"/>
      <c r="D1175" s="613"/>
      <c r="E1175" s="463">
        <v>2014</v>
      </c>
      <c r="F1175" s="356"/>
      <c r="G1175" s="58" t="s">
        <v>331</v>
      </c>
      <c r="H1175" s="82" t="s">
        <v>331</v>
      </c>
      <c r="I1175" s="83" t="s">
        <v>331</v>
      </c>
      <c r="J1175" s="58" t="s">
        <v>331</v>
      </c>
      <c r="K1175" s="77" t="s">
        <v>331</v>
      </c>
      <c r="L1175" s="83" t="s">
        <v>331</v>
      </c>
      <c r="M1175" s="63" t="s">
        <v>331</v>
      </c>
      <c r="N1175" s="346">
        <v>380</v>
      </c>
      <c r="O1175" s="531" t="s">
        <v>119</v>
      </c>
      <c r="P1175" s="272"/>
      <c r="Q1175" s="274"/>
      <c r="R1175" s="274"/>
      <c r="S1175" s="274"/>
      <c r="T1175" s="274"/>
      <c r="U1175" s="274"/>
      <c r="V1175" s="274"/>
      <c r="W1175" s="274"/>
      <c r="X1175" s="60"/>
      <c r="Y1175" s="60"/>
      <c r="Z1175" s="60"/>
      <c r="AA1175" s="60"/>
      <c r="AB1175" s="60"/>
      <c r="AC1175" s="60"/>
      <c r="AD1175" s="60"/>
      <c r="AE1175" s="60"/>
      <c r="AF1175" s="60"/>
      <c r="AG1175" s="60"/>
      <c r="AH1175" s="438"/>
    </row>
    <row r="1176" spans="1:34" s="147" customFormat="1" ht="6" customHeight="1" thickBot="1" x14ac:dyDescent="0.25">
      <c r="A1176" s="593"/>
      <c r="B1176" s="595"/>
      <c r="C1176" s="609"/>
      <c r="D1176" s="632"/>
      <c r="E1176" s="462"/>
      <c r="F1176" s="351">
        <v>8</v>
      </c>
      <c r="G1176" s="58"/>
      <c r="H1176" s="82"/>
      <c r="I1176" s="83"/>
      <c r="J1176" s="58"/>
      <c r="K1176" s="82"/>
      <c r="L1176" s="83"/>
      <c r="M1176" s="63"/>
      <c r="N1176" s="63"/>
      <c r="O1176" s="172"/>
      <c r="P1176" s="25"/>
      <c r="Q1176" s="5"/>
      <c r="R1176" s="4"/>
      <c r="S1176" s="4"/>
      <c r="T1176" s="5"/>
      <c r="U1176" s="4"/>
      <c r="V1176" s="4"/>
      <c r="W1176" s="6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447"/>
    </row>
    <row r="1177" spans="1:34" s="170" customFormat="1" ht="12" hidden="1" customHeight="1" thickBot="1" x14ac:dyDescent="0.25">
      <c r="A1177" s="594">
        <v>1</v>
      </c>
      <c r="B1177" s="591"/>
      <c r="C1177" s="609"/>
      <c r="D1177" s="471"/>
      <c r="E1177" s="461">
        <v>2009</v>
      </c>
      <c r="F1177" s="353">
        <v>9</v>
      </c>
      <c r="G1177" s="76">
        <v>2162</v>
      </c>
      <c r="H1177" s="77">
        <v>606</v>
      </c>
      <c r="I1177" s="78">
        <v>2768</v>
      </c>
      <c r="J1177" s="76">
        <v>2014</v>
      </c>
      <c r="K1177" s="77">
        <v>582</v>
      </c>
      <c r="L1177" s="344">
        <f>J1177+K1177</f>
        <v>2596</v>
      </c>
      <c r="M1177" s="63">
        <v>1411</v>
      </c>
      <c r="N1177" s="63">
        <v>16783</v>
      </c>
      <c r="O1177" s="173"/>
      <c r="P1177" s="32"/>
      <c r="Q1177" s="11"/>
      <c r="R1177" s="11"/>
      <c r="S1177" s="11"/>
      <c r="T1177" s="11"/>
      <c r="U1177" s="11"/>
      <c r="V1177" s="11"/>
      <c r="W1177" s="11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447"/>
    </row>
    <row r="1178" spans="1:34" s="170" customFormat="1" ht="12" customHeight="1" x14ac:dyDescent="0.2">
      <c r="A1178" s="594">
        <v>1</v>
      </c>
      <c r="B1178" s="591"/>
      <c r="C1178" s="463" t="s">
        <v>124</v>
      </c>
      <c r="D1178" s="632" t="s">
        <v>228</v>
      </c>
      <c r="E1178" s="462">
        <v>2010</v>
      </c>
      <c r="F1178" s="351">
        <v>-5</v>
      </c>
      <c r="G1178" s="409">
        <v>2284</v>
      </c>
      <c r="H1178" s="410">
        <v>602</v>
      </c>
      <c r="I1178" s="411">
        <f>SUM(H1178,G1178)</f>
        <v>2886</v>
      </c>
      <c r="J1178" s="409">
        <v>1835</v>
      </c>
      <c r="K1178" s="412">
        <v>468</v>
      </c>
      <c r="L1178" s="344">
        <f>J1178+K1178</f>
        <v>2303</v>
      </c>
      <c r="M1178" s="65">
        <v>1476</v>
      </c>
      <c r="N1178" s="408">
        <v>17612</v>
      </c>
      <c r="O1178" s="172" t="s">
        <v>5</v>
      </c>
      <c r="P1178" s="32"/>
      <c r="Q1178" s="11"/>
      <c r="R1178" s="11"/>
      <c r="S1178" s="11"/>
      <c r="T1178" s="11"/>
      <c r="U1178" s="11"/>
      <c r="V1178" s="11"/>
      <c r="W1178" s="11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438"/>
    </row>
    <row r="1179" spans="1:34" s="447" customFormat="1" ht="12" customHeight="1" x14ac:dyDescent="0.2">
      <c r="A1179" s="594"/>
      <c r="B1179" s="591"/>
      <c r="C1179" s="463"/>
      <c r="D1179" s="638" t="s">
        <v>229</v>
      </c>
      <c r="E1179" s="462">
        <v>2011</v>
      </c>
      <c r="F1179" s="351"/>
      <c r="G1179" s="409">
        <v>2403</v>
      </c>
      <c r="H1179" s="410">
        <v>781</v>
      </c>
      <c r="I1179" s="411">
        <f>SUM(H1179,G1179)</f>
        <v>3184</v>
      </c>
      <c r="J1179" s="409">
        <v>2031</v>
      </c>
      <c r="K1179" s="412">
        <v>554</v>
      </c>
      <c r="L1179" s="344">
        <f>J1179+K1179</f>
        <v>2585</v>
      </c>
      <c r="M1179" s="65">
        <v>1297</v>
      </c>
      <c r="N1179" s="65">
        <v>18899</v>
      </c>
      <c r="O1179" s="172" t="s">
        <v>5</v>
      </c>
      <c r="P1179" s="272"/>
      <c r="Q1179" s="274"/>
      <c r="R1179" s="274"/>
      <c r="S1179" s="274"/>
      <c r="T1179" s="274"/>
      <c r="U1179" s="274"/>
      <c r="V1179" s="274"/>
      <c r="W1179" s="274"/>
      <c r="X1179" s="60"/>
      <c r="Y1179" s="60"/>
      <c r="Z1179" s="60"/>
      <c r="AA1179" s="60"/>
      <c r="AB1179" s="60"/>
      <c r="AC1179" s="60"/>
      <c r="AD1179" s="60"/>
      <c r="AE1179" s="60"/>
      <c r="AF1179" s="60"/>
      <c r="AG1179" s="60"/>
      <c r="AH1179" s="438">
        <v>18899</v>
      </c>
    </row>
    <row r="1180" spans="1:34" s="447" customFormat="1" ht="12" customHeight="1" x14ac:dyDescent="0.2">
      <c r="A1180" s="594"/>
      <c r="B1180" s="591"/>
      <c r="C1180" s="463"/>
      <c r="D1180" s="613"/>
      <c r="E1180" s="462" t="s">
        <v>381</v>
      </c>
      <c r="F1180" s="351"/>
      <c r="G1180" s="342">
        <v>2243</v>
      </c>
      <c r="H1180" s="343">
        <v>625</v>
      </c>
      <c r="I1180" s="344">
        <v>2868</v>
      </c>
      <c r="J1180" s="345">
        <v>2032</v>
      </c>
      <c r="K1180" s="343">
        <v>608</v>
      </c>
      <c r="L1180" s="344">
        <f>J1180+K1180</f>
        <v>2640</v>
      </c>
      <c r="M1180" s="346">
        <v>1177</v>
      </c>
      <c r="N1180" s="346">
        <v>20362</v>
      </c>
      <c r="O1180" s="531"/>
      <c r="P1180" s="272"/>
      <c r="Q1180" s="274"/>
      <c r="R1180" s="274"/>
      <c r="S1180" s="274"/>
      <c r="T1180" s="274"/>
      <c r="U1180" s="274"/>
      <c r="V1180" s="274"/>
      <c r="W1180" s="274"/>
      <c r="X1180" s="60"/>
      <c r="Y1180" s="60"/>
      <c r="Z1180" s="60"/>
      <c r="AA1180" s="60"/>
      <c r="AB1180" s="60"/>
      <c r="AC1180" s="60"/>
      <c r="AD1180" s="60"/>
      <c r="AE1180" s="60"/>
      <c r="AF1180" s="60"/>
      <c r="AG1180" s="60"/>
      <c r="AH1180" s="438">
        <f>N1179+L1180-M1180</f>
        <v>20362</v>
      </c>
    </row>
    <row r="1181" spans="1:34" s="447" customFormat="1" ht="12" customHeight="1" x14ac:dyDescent="0.2">
      <c r="A1181" s="594"/>
      <c r="B1181" s="591"/>
      <c r="C1181" s="463"/>
      <c r="D1181" s="613"/>
      <c r="E1181" s="462">
        <v>2013</v>
      </c>
      <c r="F1181" s="351"/>
      <c r="G1181" s="343">
        <v>2754</v>
      </c>
      <c r="H1181" s="343">
        <v>542</v>
      </c>
      <c r="I1181" s="344">
        <v>3296</v>
      </c>
      <c r="J1181" s="345">
        <v>2136</v>
      </c>
      <c r="K1181" s="343">
        <v>570</v>
      </c>
      <c r="L1181" s="344">
        <f>J1181+K1181</f>
        <v>2706</v>
      </c>
      <c r="M1181" s="346">
        <v>1492</v>
      </c>
      <c r="N1181" s="346">
        <v>21577</v>
      </c>
      <c r="O1181" s="531"/>
      <c r="P1181" s="272"/>
      <c r="Q1181" s="274"/>
      <c r="R1181" s="274"/>
      <c r="S1181" s="274"/>
      <c r="T1181" s="274"/>
      <c r="U1181" s="274"/>
      <c r="V1181" s="274"/>
      <c r="W1181" s="274"/>
      <c r="X1181" s="60"/>
      <c r="Y1181" s="60"/>
      <c r="Z1181" s="60"/>
      <c r="AA1181" s="60"/>
      <c r="AB1181" s="60"/>
      <c r="AC1181" s="60"/>
      <c r="AD1181" s="60"/>
      <c r="AE1181" s="60"/>
      <c r="AF1181" s="60"/>
      <c r="AG1181" s="60"/>
      <c r="AH1181" s="438"/>
    </row>
    <row r="1182" spans="1:34" s="447" customFormat="1" ht="12" customHeight="1" x14ac:dyDescent="0.2">
      <c r="A1182" s="594"/>
      <c r="B1182" s="591"/>
      <c r="C1182" s="463"/>
      <c r="D1182" s="613"/>
      <c r="E1182" s="463">
        <v>2014</v>
      </c>
      <c r="F1182" s="351"/>
      <c r="G1182" s="343">
        <v>2732</v>
      </c>
      <c r="H1182" s="343">
        <v>893</v>
      </c>
      <c r="I1182" s="344">
        <v>3625</v>
      </c>
      <c r="J1182" s="345">
        <v>2105</v>
      </c>
      <c r="K1182" s="343">
        <v>576</v>
      </c>
      <c r="L1182" s="344">
        <v>2681</v>
      </c>
      <c r="M1182" s="346">
        <v>1704</v>
      </c>
      <c r="N1182" s="346">
        <v>22557</v>
      </c>
      <c r="O1182" s="531"/>
      <c r="P1182" s="272"/>
      <c r="Q1182" s="274"/>
      <c r="R1182" s="274"/>
      <c r="S1182" s="274"/>
      <c r="T1182" s="274"/>
      <c r="U1182" s="274"/>
      <c r="V1182" s="274"/>
      <c r="W1182" s="274"/>
      <c r="X1182" s="60"/>
      <c r="Y1182" s="60"/>
      <c r="Z1182" s="60"/>
      <c r="AA1182" s="60"/>
      <c r="AB1182" s="60"/>
      <c r="AC1182" s="60"/>
      <c r="AD1182" s="60"/>
      <c r="AE1182" s="60"/>
      <c r="AF1182" s="60"/>
      <c r="AG1182" s="60"/>
      <c r="AH1182" s="438"/>
    </row>
    <row r="1183" spans="1:34" s="170" customFormat="1" ht="6.75" customHeight="1" thickBot="1" x14ac:dyDescent="0.25">
      <c r="A1183" s="594"/>
      <c r="B1183" s="596"/>
      <c r="C1183" s="463"/>
      <c r="D1183" s="613"/>
      <c r="E1183" s="463"/>
      <c r="F1183" s="351">
        <v>-4</v>
      </c>
      <c r="G1183" s="76"/>
      <c r="H1183" s="77"/>
      <c r="I1183" s="78"/>
      <c r="J1183" s="76"/>
      <c r="K1183" s="77"/>
      <c r="L1183" s="78"/>
      <c r="M1183" s="63"/>
      <c r="N1183" s="63"/>
      <c r="O1183" s="173"/>
      <c r="P1183" s="32"/>
      <c r="Q1183" s="11"/>
      <c r="R1183" s="11"/>
      <c r="S1183" s="11"/>
      <c r="T1183" s="11"/>
      <c r="U1183" s="11"/>
      <c r="V1183" s="11"/>
      <c r="W1183" s="11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447"/>
    </row>
    <row r="1184" spans="1:34" s="170" customFormat="1" ht="12" hidden="1" customHeight="1" x14ac:dyDescent="0.2">
      <c r="A1184" s="594">
        <v>1</v>
      </c>
      <c r="B1184" s="593"/>
      <c r="C1184" s="463"/>
      <c r="D1184" s="613" t="s">
        <v>106</v>
      </c>
      <c r="E1184" s="462">
        <v>2000</v>
      </c>
      <c r="F1184" s="351">
        <v>-3</v>
      </c>
      <c r="G1184" s="58"/>
      <c r="H1184" s="82"/>
      <c r="I1184" s="83"/>
      <c r="J1184" s="58"/>
      <c r="K1184" s="82"/>
      <c r="L1184" s="83"/>
      <c r="M1184" s="64"/>
      <c r="N1184" s="64">
        <v>111</v>
      </c>
      <c r="O1184" s="172" t="s">
        <v>5</v>
      </c>
      <c r="P1184" s="25"/>
      <c r="Q1184" s="5"/>
      <c r="R1184" s="4"/>
      <c r="S1184" s="4"/>
      <c r="T1184" s="5"/>
      <c r="U1184" s="4"/>
      <c r="V1184" s="4"/>
      <c r="W1184" s="6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447"/>
    </row>
    <row r="1185" spans="1:34" s="170" customFormat="1" ht="12" hidden="1" customHeight="1" x14ac:dyDescent="0.2">
      <c r="A1185" s="594">
        <v>1</v>
      </c>
      <c r="B1185" s="593"/>
      <c r="C1185" s="463" t="s">
        <v>63</v>
      </c>
      <c r="D1185" s="613" t="s">
        <v>106</v>
      </c>
      <c r="E1185" s="462">
        <v>2001</v>
      </c>
      <c r="F1185" s="351">
        <v>-2</v>
      </c>
      <c r="G1185" s="58">
        <v>4</v>
      </c>
      <c r="H1185" s="82">
        <v>1</v>
      </c>
      <c r="I1185" s="83">
        <v>5</v>
      </c>
      <c r="J1185" s="58">
        <v>9</v>
      </c>
      <c r="K1185" s="82">
        <v>0</v>
      </c>
      <c r="L1185" s="83">
        <v>9</v>
      </c>
      <c r="M1185" s="64">
        <v>0</v>
      </c>
      <c r="N1185" s="64">
        <v>120</v>
      </c>
      <c r="O1185" s="172" t="s">
        <v>5</v>
      </c>
      <c r="P1185" s="22"/>
      <c r="Q1185" s="5"/>
      <c r="R1185" s="4"/>
      <c r="S1185" s="4"/>
      <c r="T1185" s="5"/>
      <c r="U1185" s="4"/>
      <c r="V1185" s="4"/>
      <c r="W1185" s="6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447"/>
    </row>
    <row r="1186" spans="1:34" s="170" customFormat="1" ht="12" hidden="1" customHeight="1" x14ac:dyDescent="0.2">
      <c r="A1186" s="594">
        <v>1</v>
      </c>
      <c r="B1186" s="593"/>
      <c r="C1186" s="463" t="s">
        <v>63</v>
      </c>
      <c r="D1186" s="613" t="s">
        <v>106</v>
      </c>
      <c r="E1186" s="462">
        <v>2002</v>
      </c>
      <c r="F1186" s="351">
        <v>-1</v>
      </c>
      <c r="G1186" s="58">
        <v>34</v>
      </c>
      <c r="H1186" s="82">
        <v>12</v>
      </c>
      <c r="I1186" s="83">
        <v>46</v>
      </c>
      <c r="J1186" s="58">
        <v>10</v>
      </c>
      <c r="K1186" s="82">
        <v>1</v>
      </c>
      <c r="L1186" s="83">
        <v>11</v>
      </c>
      <c r="M1186" s="64">
        <v>0</v>
      </c>
      <c r="N1186" s="64">
        <v>127</v>
      </c>
      <c r="O1186" s="172"/>
      <c r="P1186" s="29" t="e">
        <v>#REF!</v>
      </c>
      <c r="Q1186" s="5"/>
      <c r="R1186" s="4"/>
      <c r="S1186" s="4"/>
      <c r="T1186" s="5"/>
      <c r="U1186" s="4"/>
      <c r="V1186" s="4"/>
      <c r="W1186" s="6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447"/>
    </row>
    <row r="1187" spans="1:34" s="170" customFormat="1" ht="12" hidden="1" customHeight="1" x14ac:dyDescent="0.2">
      <c r="A1187" s="594">
        <v>1</v>
      </c>
      <c r="B1187" s="593"/>
      <c r="C1187" s="463" t="s">
        <v>63</v>
      </c>
      <c r="D1187" s="613" t="s">
        <v>106</v>
      </c>
      <c r="E1187" s="463">
        <v>2003</v>
      </c>
      <c r="F1187" s="351">
        <v>0</v>
      </c>
      <c r="G1187" s="58">
        <v>23</v>
      </c>
      <c r="H1187" s="82">
        <v>5</v>
      </c>
      <c r="I1187" s="83">
        <v>28</v>
      </c>
      <c r="J1187" s="58">
        <v>30</v>
      </c>
      <c r="K1187" s="82">
        <v>9</v>
      </c>
      <c r="L1187" s="83">
        <v>39</v>
      </c>
      <c r="M1187" s="65">
        <v>0</v>
      </c>
      <c r="N1187" s="408">
        <v>137</v>
      </c>
      <c r="O1187" s="173" t="s">
        <v>5</v>
      </c>
      <c r="P1187" s="29">
        <v>4</v>
      </c>
      <c r="Q1187" s="5" t="e">
        <v>#DIV/0!</v>
      </c>
      <c r="R1187" s="4">
        <v>-1</v>
      </c>
      <c r="S1187" s="4">
        <v>-1</v>
      </c>
      <c r="T1187" s="5" t="e">
        <v>#DIV/0!</v>
      </c>
      <c r="U1187" s="4" t="e">
        <v>#DIV/0!</v>
      </c>
      <c r="V1187" s="4" t="e">
        <v>#DIV/0!</v>
      </c>
      <c r="W1187" s="6">
        <v>1</v>
      </c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447"/>
    </row>
    <row r="1188" spans="1:34" s="170" customFormat="1" ht="12" hidden="1" customHeight="1" x14ac:dyDescent="0.2">
      <c r="A1188" s="594">
        <v>1</v>
      </c>
      <c r="B1188" s="591"/>
      <c r="C1188" s="463" t="s">
        <v>63</v>
      </c>
      <c r="D1188" s="613" t="s">
        <v>106</v>
      </c>
      <c r="E1188" s="462">
        <v>2004</v>
      </c>
      <c r="F1188" s="351">
        <v>1</v>
      </c>
      <c r="G1188" s="58">
        <v>29</v>
      </c>
      <c r="H1188" s="82">
        <v>5</v>
      </c>
      <c r="I1188" s="83">
        <v>34</v>
      </c>
      <c r="J1188" s="58">
        <v>20</v>
      </c>
      <c r="K1188" s="82">
        <v>6</v>
      </c>
      <c r="L1188" s="83">
        <v>26</v>
      </c>
      <c r="M1188" s="63">
        <v>0</v>
      </c>
      <c r="N1188" s="63">
        <v>162</v>
      </c>
      <c r="O1188" s="173" t="s">
        <v>5</v>
      </c>
      <c r="P1188" s="31"/>
      <c r="Q1188" s="12"/>
      <c r="R1188" s="11"/>
      <c r="S1188" s="11"/>
      <c r="T1188" s="12"/>
      <c r="U1188" s="11"/>
      <c r="V1188" s="11"/>
      <c r="W1188" s="13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447"/>
    </row>
    <row r="1189" spans="1:34" s="170" customFormat="1" ht="12" hidden="1" customHeight="1" x14ac:dyDescent="0.2">
      <c r="A1189" s="594">
        <v>1</v>
      </c>
      <c r="B1189" s="591"/>
      <c r="C1189" s="463" t="s">
        <v>63</v>
      </c>
      <c r="D1189" s="632" t="s">
        <v>230</v>
      </c>
      <c r="E1189" s="461">
        <v>2006</v>
      </c>
      <c r="F1189" s="351">
        <v>2</v>
      </c>
      <c r="G1189" s="58">
        <v>32</v>
      </c>
      <c r="H1189" s="82">
        <v>0</v>
      </c>
      <c r="I1189" s="83">
        <v>32</v>
      </c>
      <c r="J1189" s="58">
        <v>21</v>
      </c>
      <c r="K1189" s="82">
        <v>4</v>
      </c>
      <c r="L1189" s="83">
        <v>25</v>
      </c>
      <c r="M1189" s="63">
        <v>85</v>
      </c>
      <c r="N1189" s="63">
        <v>123</v>
      </c>
      <c r="O1189" s="173" t="s">
        <v>5</v>
      </c>
      <c r="P1189" s="32"/>
      <c r="Q1189" s="12"/>
      <c r="R1189" s="11"/>
      <c r="S1189" s="11"/>
      <c r="T1189" s="12"/>
      <c r="U1189" s="11"/>
      <c r="V1189" s="11"/>
      <c r="W1189" s="13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447"/>
    </row>
    <row r="1190" spans="1:34" s="170" customFormat="1" ht="12" hidden="1" customHeight="1" x14ac:dyDescent="0.2">
      <c r="A1190" s="594">
        <v>1</v>
      </c>
      <c r="B1190" s="591"/>
      <c r="C1190" s="463" t="s">
        <v>63</v>
      </c>
      <c r="D1190" s="632" t="s">
        <v>230</v>
      </c>
      <c r="E1190" s="461">
        <v>2007</v>
      </c>
      <c r="F1190" s="351">
        <v>3</v>
      </c>
      <c r="G1190" s="58">
        <v>36</v>
      </c>
      <c r="H1190" s="82">
        <v>0</v>
      </c>
      <c r="I1190" s="83">
        <v>36</v>
      </c>
      <c r="J1190" s="58">
        <v>21</v>
      </c>
      <c r="K1190" s="82">
        <v>5</v>
      </c>
      <c r="L1190" s="83">
        <v>26</v>
      </c>
      <c r="M1190" s="63">
        <v>0</v>
      </c>
      <c r="N1190" s="63">
        <v>149</v>
      </c>
      <c r="O1190" s="173"/>
      <c r="P1190" s="32"/>
      <c r="Q1190" s="11"/>
      <c r="R1190" s="11"/>
      <c r="S1190" s="11"/>
      <c r="T1190" s="11"/>
      <c r="U1190" s="11"/>
      <c r="V1190" s="11"/>
      <c r="W1190" s="11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447"/>
    </row>
    <row r="1191" spans="1:34" s="170" customFormat="1" ht="12" hidden="1" customHeight="1" x14ac:dyDescent="0.2">
      <c r="A1191" s="594">
        <v>1</v>
      </c>
      <c r="B1191" s="591"/>
      <c r="C1191" s="463" t="s">
        <v>63</v>
      </c>
      <c r="D1191" s="632" t="s">
        <v>230</v>
      </c>
      <c r="E1191" s="461">
        <v>2008</v>
      </c>
      <c r="F1191" s="351">
        <v>4</v>
      </c>
      <c r="G1191" s="58">
        <v>26</v>
      </c>
      <c r="H1191" s="82">
        <v>3</v>
      </c>
      <c r="I1191" s="83">
        <v>29</v>
      </c>
      <c r="J1191" s="58">
        <v>34</v>
      </c>
      <c r="K1191" s="82">
        <v>1</v>
      </c>
      <c r="L1191" s="83">
        <v>35</v>
      </c>
      <c r="M1191" s="63">
        <v>9</v>
      </c>
      <c r="N1191" s="63">
        <v>175</v>
      </c>
      <c r="O1191" s="173"/>
      <c r="P1191" s="32"/>
      <c r="Q1191" s="11"/>
      <c r="R1191" s="11"/>
      <c r="S1191" s="11"/>
      <c r="T1191" s="11"/>
      <c r="U1191" s="11"/>
      <c r="V1191" s="11"/>
      <c r="W1191" s="11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447"/>
    </row>
    <row r="1192" spans="1:34" s="170" customFormat="1" ht="12" hidden="1" customHeight="1" x14ac:dyDescent="0.2">
      <c r="A1192" s="594">
        <v>1</v>
      </c>
      <c r="B1192" s="591"/>
      <c r="C1192" s="609"/>
      <c r="D1192" s="471"/>
      <c r="E1192" s="461">
        <v>2009</v>
      </c>
      <c r="F1192" s="351">
        <v>5</v>
      </c>
      <c r="G1192" s="58">
        <v>11</v>
      </c>
      <c r="H1192" s="82">
        <v>0</v>
      </c>
      <c r="I1192" s="83">
        <v>11</v>
      </c>
      <c r="J1192" s="58">
        <v>30</v>
      </c>
      <c r="K1192" s="77">
        <v>0</v>
      </c>
      <c r="L1192" s="83">
        <v>30</v>
      </c>
      <c r="M1192" s="63">
        <v>10</v>
      </c>
      <c r="N1192" s="63">
        <v>204</v>
      </c>
      <c r="O1192" s="173"/>
      <c r="P1192" s="32"/>
      <c r="Q1192" s="11"/>
      <c r="R1192" s="11"/>
      <c r="S1192" s="11"/>
      <c r="T1192" s="11"/>
      <c r="U1192" s="11"/>
      <c r="V1192" s="11"/>
      <c r="W1192" s="11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447"/>
    </row>
    <row r="1193" spans="1:34" s="170" customFormat="1" ht="12" customHeight="1" x14ac:dyDescent="0.2">
      <c r="A1193" s="594">
        <v>1</v>
      </c>
      <c r="B1193" s="591"/>
      <c r="C1193" s="463" t="s">
        <v>63</v>
      </c>
      <c r="D1193" s="632" t="s">
        <v>230</v>
      </c>
      <c r="E1193" s="462">
        <v>2010</v>
      </c>
      <c r="F1193" s="351">
        <v>6</v>
      </c>
      <c r="G1193" s="409">
        <v>54</v>
      </c>
      <c r="H1193" s="410">
        <v>0</v>
      </c>
      <c r="I1193" s="411">
        <f>SUM(H1193,G1193)</f>
        <v>54</v>
      </c>
      <c r="J1193" s="409">
        <v>31</v>
      </c>
      <c r="K1193" s="412">
        <v>0</v>
      </c>
      <c r="L1193" s="411">
        <f>SUM(K1193,J1193)</f>
        <v>31</v>
      </c>
      <c r="M1193" s="65">
        <v>23</v>
      </c>
      <c r="N1193" s="65">
        <v>212</v>
      </c>
      <c r="O1193" s="172"/>
      <c r="P1193" s="32"/>
      <c r="Q1193" s="11"/>
      <c r="R1193" s="11"/>
      <c r="S1193" s="11"/>
      <c r="T1193" s="11"/>
      <c r="U1193" s="11"/>
      <c r="V1193" s="11"/>
      <c r="W1193" s="11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438"/>
    </row>
    <row r="1194" spans="1:34" s="447" customFormat="1" ht="12" customHeight="1" x14ac:dyDescent="0.2">
      <c r="A1194" s="594"/>
      <c r="B1194" s="591"/>
      <c r="C1194" s="463"/>
      <c r="D1194" s="613"/>
      <c r="E1194" s="462">
        <v>2011</v>
      </c>
      <c r="F1194" s="351"/>
      <c r="G1194" s="409">
        <v>28</v>
      </c>
      <c r="H1194" s="410">
        <v>7</v>
      </c>
      <c r="I1194" s="411">
        <f>SUM(H1194,G1194)</f>
        <v>35</v>
      </c>
      <c r="J1194" s="409">
        <v>34</v>
      </c>
      <c r="K1194" s="412">
        <v>0</v>
      </c>
      <c r="L1194" s="411">
        <f>SUM(K1194,J1194)</f>
        <v>34</v>
      </c>
      <c r="M1194" s="65">
        <v>7</v>
      </c>
      <c r="N1194" s="65">
        <v>239</v>
      </c>
      <c r="O1194" s="531"/>
      <c r="P1194" s="272"/>
      <c r="Q1194" s="274"/>
      <c r="R1194" s="274"/>
      <c r="S1194" s="274"/>
      <c r="T1194" s="274"/>
      <c r="U1194" s="274"/>
      <c r="V1194" s="274"/>
      <c r="W1194" s="274"/>
      <c r="X1194" s="60"/>
      <c r="Y1194" s="60"/>
      <c r="Z1194" s="60"/>
      <c r="AA1194" s="60"/>
      <c r="AB1194" s="60"/>
      <c r="AC1194" s="60"/>
      <c r="AD1194" s="60"/>
      <c r="AE1194" s="60"/>
      <c r="AF1194" s="60"/>
      <c r="AG1194" s="60"/>
      <c r="AH1194" s="438">
        <f>N1193+L1194-M1194</f>
        <v>239</v>
      </c>
    </row>
    <row r="1195" spans="1:34" s="447" customFormat="1" ht="12" customHeight="1" x14ac:dyDescent="0.2">
      <c r="A1195" s="594"/>
      <c r="B1195" s="591"/>
      <c r="C1195" s="463"/>
      <c r="D1195" s="613"/>
      <c r="E1195" s="462" t="s">
        <v>381</v>
      </c>
      <c r="F1195" s="351"/>
      <c r="G1195" s="342">
        <v>49</v>
      </c>
      <c r="H1195" s="343">
        <v>2</v>
      </c>
      <c r="I1195" s="344">
        <v>51</v>
      </c>
      <c r="J1195" s="345">
        <v>37</v>
      </c>
      <c r="K1195" s="343">
        <v>0</v>
      </c>
      <c r="L1195" s="344">
        <v>37</v>
      </c>
      <c r="M1195" s="346">
        <v>21</v>
      </c>
      <c r="N1195" s="346">
        <v>255</v>
      </c>
      <c r="O1195" s="531"/>
      <c r="P1195" s="272"/>
      <c r="Q1195" s="274"/>
      <c r="R1195" s="274"/>
      <c r="S1195" s="274"/>
      <c r="T1195" s="274"/>
      <c r="U1195" s="274"/>
      <c r="V1195" s="274"/>
      <c r="W1195" s="274"/>
      <c r="X1195" s="60"/>
      <c r="Y1195" s="60"/>
      <c r="Z1195" s="60"/>
      <c r="AA1195" s="60"/>
      <c r="AB1195" s="60"/>
      <c r="AC1195" s="60"/>
      <c r="AD1195" s="60"/>
      <c r="AE1195" s="60"/>
      <c r="AF1195" s="60"/>
      <c r="AG1195" s="60"/>
      <c r="AH1195" s="438">
        <f>N1194+L1195-M1195</f>
        <v>255</v>
      </c>
    </row>
    <row r="1196" spans="1:34" s="447" customFormat="1" ht="12" customHeight="1" x14ac:dyDescent="0.2">
      <c r="A1196" s="594"/>
      <c r="B1196" s="591"/>
      <c r="C1196" s="463"/>
      <c r="D1196" s="613"/>
      <c r="E1196" s="462">
        <v>2013</v>
      </c>
      <c r="F1196" s="351"/>
      <c r="G1196" s="343">
        <v>40</v>
      </c>
      <c r="H1196" s="343">
        <v>0</v>
      </c>
      <c r="I1196" s="344">
        <v>40</v>
      </c>
      <c r="J1196" s="345">
        <v>67</v>
      </c>
      <c r="K1196" s="343">
        <v>0</v>
      </c>
      <c r="L1196" s="344">
        <v>67</v>
      </c>
      <c r="M1196" s="346">
        <v>27</v>
      </c>
      <c r="N1196" s="346">
        <v>295</v>
      </c>
      <c r="O1196" s="531"/>
      <c r="P1196" s="272"/>
      <c r="Q1196" s="274"/>
      <c r="R1196" s="274"/>
      <c r="S1196" s="274"/>
      <c r="T1196" s="274"/>
      <c r="U1196" s="274"/>
      <c r="V1196" s="274"/>
      <c r="W1196" s="274"/>
      <c r="X1196" s="60"/>
      <c r="Y1196" s="60"/>
      <c r="Z1196" s="60"/>
      <c r="AA1196" s="60"/>
      <c r="AB1196" s="60"/>
      <c r="AC1196" s="60"/>
      <c r="AD1196" s="60"/>
      <c r="AE1196" s="60"/>
      <c r="AF1196" s="60"/>
      <c r="AG1196" s="60"/>
      <c r="AH1196" s="438"/>
    </row>
    <row r="1197" spans="1:34" s="447" customFormat="1" ht="12" customHeight="1" x14ac:dyDescent="0.2">
      <c r="A1197" s="594"/>
      <c r="B1197" s="591"/>
      <c r="C1197" s="463"/>
      <c r="D1197" s="613"/>
      <c r="E1197" s="463">
        <v>2014</v>
      </c>
      <c r="F1197" s="351"/>
      <c r="G1197" s="343">
        <v>32</v>
      </c>
      <c r="H1197" s="343">
        <v>0</v>
      </c>
      <c r="I1197" s="344">
        <v>32</v>
      </c>
      <c r="J1197" s="345">
        <v>41</v>
      </c>
      <c r="K1197" s="343">
        <v>0</v>
      </c>
      <c r="L1197" s="344">
        <v>41</v>
      </c>
      <c r="M1197" s="346">
        <v>13</v>
      </c>
      <c r="N1197" s="346">
        <v>323</v>
      </c>
      <c r="O1197" s="531"/>
      <c r="P1197" s="272"/>
      <c r="Q1197" s="274"/>
      <c r="R1197" s="274"/>
      <c r="S1197" s="274"/>
      <c r="T1197" s="274"/>
      <c r="U1197" s="274"/>
      <c r="V1197" s="274"/>
      <c r="W1197" s="274"/>
      <c r="X1197" s="60"/>
      <c r="Y1197" s="60"/>
      <c r="Z1197" s="60"/>
      <c r="AA1197" s="60"/>
      <c r="AB1197" s="60"/>
      <c r="AC1197" s="60"/>
      <c r="AD1197" s="60"/>
      <c r="AE1197" s="60"/>
      <c r="AF1197" s="60"/>
      <c r="AG1197" s="60"/>
      <c r="AH1197" s="438"/>
    </row>
    <row r="1198" spans="1:34" s="170" customFormat="1" ht="6.75" customHeight="1" thickBot="1" x14ac:dyDescent="0.25">
      <c r="A1198" s="594"/>
      <c r="B1198" s="596"/>
      <c r="C1198" s="463"/>
      <c r="D1198" s="613"/>
      <c r="E1198" s="462"/>
      <c r="F1198" s="352">
        <v>7</v>
      </c>
      <c r="G1198" s="58"/>
      <c r="H1198" s="82"/>
      <c r="I1198" s="83"/>
      <c r="J1198" s="58"/>
      <c r="K1198" s="82"/>
      <c r="L1198" s="83"/>
      <c r="M1198" s="63"/>
      <c r="N1198" s="63"/>
      <c r="O1198" s="173"/>
      <c r="P1198" s="32"/>
      <c r="Q1198" s="11"/>
      <c r="R1198" s="11"/>
      <c r="S1198" s="11"/>
      <c r="T1198" s="11"/>
      <c r="U1198" s="11"/>
      <c r="V1198" s="11"/>
      <c r="W1198" s="11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447"/>
    </row>
    <row r="1199" spans="1:34" s="170" customFormat="1" ht="12" customHeight="1" x14ac:dyDescent="0.2">
      <c r="A1199" s="594"/>
      <c r="B1199" s="591"/>
      <c r="C1199" s="463" t="s">
        <v>189</v>
      </c>
      <c r="D1199" s="613" t="s">
        <v>382</v>
      </c>
      <c r="E1199" s="462">
        <v>2011</v>
      </c>
      <c r="F1199" s="352"/>
      <c r="G1199" s="58" t="s">
        <v>331</v>
      </c>
      <c r="H1199" s="82" t="s">
        <v>331</v>
      </c>
      <c r="I1199" s="83" t="s">
        <v>331</v>
      </c>
      <c r="J1199" s="58" t="s">
        <v>331</v>
      </c>
      <c r="K1199" s="77" t="s">
        <v>331</v>
      </c>
      <c r="L1199" s="83" t="s">
        <v>331</v>
      </c>
      <c r="M1199" s="63" t="s">
        <v>331</v>
      </c>
      <c r="N1199" s="63">
        <v>7</v>
      </c>
      <c r="O1199" s="173" t="s">
        <v>5</v>
      </c>
      <c r="P1199" s="32"/>
      <c r="Q1199" s="11"/>
      <c r="R1199" s="11"/>
      <c r="S1199" s="11"/>
      <c r="T1199" s="11"/>
      <c r="U1199" s="11"/>
      <c r="V1199" s="11"/>
      <c r="W1199" s="11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447">
        <v>7</v>
      </c>
    </row>
    <row r="1200" spans="1:34" s="447" customFormat="1" ht="12" customHeight="1" x14ac:dyDescent="0.2">
      <c r="A1200" s="594"/>
      <c r="B1200" s="591"/>
      <c r="C1200" s="463"/>
      <c r="D1200" s="613"/>
      <c r="E1200" s="462" t="s">
        <v>381</v>
      </c>
      <c r="F1200" s="351"/>
      <c r="G1200" s="342">
        <v>41</v>
      </c>
      <c r="H1200" s="343">
        <v>89</v>
      </c>
      <c r="I1200" s="344">
        <v>130</v>
      </c>
      <c r="J1200" s="345">
        <v>6</v>
      </c>
      <c r="K1200" s="343">
        <v>25</v>
      </c>
      <c r="L1200" s="344">
        <v>31</v>
      </c>
      <c r="M1200" s="346">
        <v>0</v>
      </c>
      <c r="N1200" s="346">
        <v>38</v>
      </c>
      <c r="O1200" s="531"/>
      <c r="P1200" s="272"/>
      <c r="Q1200" s="274"/>
      <c r="R1200" s="274"/>
      <c r="S1200" s="274"/>
      <c r="T1200" s="274"/>
      <c r="U1200" s="274"/>
      <c r="V1200" s="274"/>
      <c r="W1200" s="274"/>
      <c r="X1200" s="60"/>
      <c r="Y1200" s="60"/>
      <c r="Z1200" s="60"/>
      <c r="AA1200" s="60"/>
      <c r="AB1200" s="60"/>
      <c r="AC1200" s="60"/>
      <c r="AD1200" s="60"/>
      <c r="AE1200" s="60"/>
      <c r="AF1200" s="60"/>
      <c r="AG1200" s="60"/>
      <c r="AH1200" s="438">
        <f>N1199+L1200-M1200</f>
        <v>38</v>
      </c>
    </row>
    <row r="1201" spans="1:34" s="447" customFormat="1" ht="12" customHeight="1" x14ac:dyDescent="0.2">
      <c r="A1201" s="594"/>
      <c r="B1201" s="591"/>
      <c r="C1201" s="463"/>
      <c r="D1201" s="641"/>
      <c r="E1201" s="462">
        <v>2013</v>
      </c>
      <c r="F1201" s="351"/>
      <c r="G1201" s="343">
        <v>0</v>
      </c>
      <c r="H1201" s="343">
        <v>45</v>
      </c>
      <c r="I1201" s="344">
        <v>45</v>
      </c>
      <c r="J1201" s="345">
        <v>17</v>
      </c>
      <c r="K1201" s="343">
        <v>61</v>
      </c>
      <c r="L1201" s="344">
        <v>78</v>
      </c>
      <c r="M1201" s="346">
        <v>1</v>
      </c>
      <c r="N1201" s="346">
        <v>115</v>
      </c>
      <c r="O1201" s="531"/>
      <c r="P1201" s="272"/>
      <c r="Q1201" s="274"/>
      <c r="R1201" s="274"/>
      <c r="S1201" s="274"/>
      <c r="T1201" s="274"/>
      <c r="U1201" s="274"/>
      <c r="V1201" s="274"/>
      <c r="W1201" s="274"/>
      <c r="X1201" s="60"/>
      <c r="Y1201" s="60"/>
      <c r="Z1201" s="60"/>
      <c r="AA1201" s="60"/>
      <c r="AB1201" s="60"/>
      <c r="AC1201" s="60"/>
      <c r="AD1201" s="60"/>
      <c r="AE1201" s="60"/>
      <c r="AF1201" s="60"/>
      <c r="AG1201" s="60"/>
      <c r="AH1201" s="438"/>
    </row>
    <row r="1202" spans="1:34" s="447" customFormat="1" ht="12" customHeight="1" x14ac:dyDescent="0.2">
      <c r="A1202" s="594"/>
      <c r="B1202" s="591"/>
      <c r="C1202" s="463"/>
      <c r="D1202" s="641"/>
      <c r="E1202" s="463">
        <v>2014</v>
      </c>
      <c r="F1202" s="351"/>
      <c r="G1202" s="343">
        <v>0</v>
      </c>
      <c r="H1202" s="343">
        <v>53</v>
      </c>
      <c r="I1202" s="344">
        <v>53</v>
      </c>
      <c r="J1202" s="345">
        <v>6</v>
      </c>
      <c r="K1202" s="343">
        <v>45</v>
      </c>
      <c r="L1202" s="344">
        <v>51</v>
      </c>
      <c r="M1202" s="346">
        <v>2</v>
      </c>
      <c r="N1202" s="346">
        <v>164</v>
      </c>
      <c r="O1202" s="531"/>
      <c r="P1202" s="272"/>
      <c r="Q1202" s="274"/>
      <c r="R1202" s="274"/>
      <c r="S1202" s="274"/>
      <c r="T1202" s="274"/>
      <c r="U1202" s="274"/>
      <c r="V1202" s="274"/>
      <c r="W1202" s="274"/>
      <c r="X1202" s="60"/>
      <c r="Y1202" s="60"/>
      <c r="Z1202" s="60"/>
      <c r="AA1202" s="60"/>
      <c r="AB1202" s="60"/>
      <c r="AC1202" s="60"/>
      <c r="AD1202" s="60"/>
      <c r="AE1202" s="60"/>
      <c r="AF1202" s="60"/>
      <c r="AG1202" s="60"/>
      <c r="AH1202" s="438"/>
    </row>
    <row r="1203" spans="1:34" s="170" customFormat="1" ht="6.75" customHeight="1" thickBot="1" x14ac:dyDescent="0.25">
      <c r="A1203" s="594"/>
      <c r="B1203" s="596"/>
      <c r="C1203" s="463"/>
      <c r="D1203" s="613"/>
      <c r="E1203" s="462"/>
      <c r="F1203" s="352">
        <v>7</v>
      </c>
      <c r="G1203" s="58"/>
      <c r="H1203" s="82"/>
      <c r="I1203" s="83"/>
      <c r="J1203" s="58"/>
      <c r="K1203" s="82"/>
      <c r="L1203" s="83"/>
      <c r="M1203" s="63"/>
      <c r="N1203" s="63"/>
      <c r="O1203" s="173"/>
      <c r="P1203" s="32"/>
      <c r="Q1203" s="11"/>
      <c r="R1203" s="11"/>
      <c r="S1203" s="11"/>
      <c r="T1203" s="11"/>
      <c r="U1203" s="11"/>
      <c r="V1203" s="11"/>
      <c r="W1203" s="11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447"/>
    </row>
    <row r="1204" spans="1:34" s="170" customFormat="1" ht="12" hidden="1" customHeight="1" x14ac:dyDescent="0.2">
      <c r="A1204" s="594">
        <v>1</v>
      </c>
      <c r="B1204" s="593"/>
      <c r="C1204" s="463"/>
      <c r="D1204" s="613" t="s">
        <v>107</v>
      </c>
      <c r="E1204" s="462">
        <v>1993</v>
      </c>
      <c r="F1204" s="351">
        <v>8</v>
      </c>
      <c r="G1204" s="58">
        <v>19</v>
      </c>
      <c r="H1204" s="82">
        <v>2</v>
      </c>
      <c r="I1204" s="83">
        <v>21</v>
      </c>
      <c r="J1204" s="58">
        <v>0</v>
      </c>
      <c r="K1204" s="82">
        <v>0</v>
      </c>
      <c r="L1204" s="83">
        <v>0</v>
      </c>
      <c r="M1204" s="63">
        <v>0</v>
      </c>
      <c r="N1204" s="64">
        <v>0</v>
      </c>
      <c r="O1204" s="172"/>
      <c r="P1204" s="25"/>
      <c r="Q1204" s="5"/>
      <c r="R1204" s="4"/>
      <c r="S1204" s="4"/>
      <c r="T1204" s="5"/>
      <c r="U1204" s="4"/>
      <c r="V1204" s="4"/>
      <c r="W1204" s="6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22"/>
      <c r="AH1204" s="447"/>
    </row>
    <row r="1205" spans="1:34" s="170" customFormat="1" ht="12" hidden="1" customHeight="1" x14ac:dyDescent="0.2">
      <c r="A1205" s="594">
        <v>1</v>
      </c>
      <c r="B1205" s="593"/>
      <c r="C1205" s="463" t="s">
        <v>41</v>
      </c>
      <c r="D1205" s="613" t="s">
        <v>107</v>
      </c>
      <c r="E1205" s="462">
        <v>1994</v>
      </c>
      <c r="F1205" s="352">
        <v>9</v>
      </c>
      <c r="G1205" s="58">
        <v>19</v>
      </c>
      <c r="H1205" s="82">
        <v>2</v>
      </c>
      <c r="I1205" s="83">
        <v>21</v>
      </c>
      <c r="J1205" s="58">
        <v>0</v>
      </c>
      <c r="K1205" s="82">
        <v>0</v>
      </c>
      <c r="L1205" s="83">
        <v>0</v>
      </c>
      <c r="M1205" s="63">
        <v>0</v>
      </c>
      <c r="N1205" s="64">
        <v>0</v>
      </c>
      <c r="O1205" s="172"/>
      <c r="P1205" s="25"/>
      <c r="Q1205" s="5"/>
      <c r="R1205" s="4"/>
      <c r="S1205" s="4"/>
      <c r="T1205" s="5"/>
      <c r="U1205" s="4"/>
      <c r="V1205" s="4"/>
      <c r="W1205" s="6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22"/>
      <c r="AH1205" s="447"/>
    </row>
    <row r="1206" spans="1:34" s="170" customFormat="1" ht="12" hidden="1" customHeight="1" x14ac:dyDescent="0.2">
      <c r="A1206" s="594">
        <v>1</v>
      </c>
      <c r="B1206" s="593"/>
      <c r="C1206" s="463" t="s">
        <v>41</v>
      </c>
      <c r="D1206" s="613" t="s">
        <v>107</v>
      </c>
      <c r="E1206" s="462">
        <v>1995</v>
      </c>
      <c r="F1206" s="351">
        <v>10</v>
      </c>
      <c r="G1206" s="58">
        <v>63</v>
      </c>
      <c r="H1206" s="82">
        <v>0</v>
      </c>
      <c r="I1206" s="83">
        <v>63</v>
      </c>
      <c r="J1206" s="58">
        <v>0</v>
      </c>
      <c r="K1206" s="82">
        <v>0</v>
      </c>
      <c r="L1206" s="83">
        <v>0</v>
      </c>
      <c r="M1206" s="63">
        <v>0</v>
      </c>
      <c r="N1206" s="64">
        <v>0</v>
      </c>
      <c r="O1206" s="172"/>
      <c r="P1206" s="25"/>
      <c r="Q1206" s="5"/>
      <c r="R1206" s="4"/>
      <c r="S1206" s="4"/>
      <c r="T1206" s="5"/>
      <c r="U1206" s="4"/>
      <c r="V1206" s="4"/>
      <c r="W1206" s="6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22"/>
      <c r="AH1206" s="447"/>
    </row>
    <row r="1207" spans="1:34" s="170" customFormat="1" ht="12" hidden="1" customHeight="1" x14ac:dyDescent="0.2">
      <c r="A1207" s="594">
        <v>1</v>
      </c>
      <c r="B1207" s="593"/>
      <c r="C1207" s="463" t="s">
        <v>41</v>
      </c>
      <c r="D1207" s="613" t="s">
        <v>107</v>
      </c>
      <c r="E1207" s="462">
        <v>1996</v>
      </c>
      <c r="F1207" s="352">
        <v>11</v>
      </c>
      <c r="G1207" s="58">
        <v>109</v>
      </c>
      <c r="H1207" s="82">
        <v>4</v>
      </c>
      <c r="I1207" s="83">
        <v>113</v>
      </c>
      <c r="J1207" s="58">
        <v>3</v>
      </c>
      <c r="K1207" s="82">
        <v>0</v>
      </c>
      <c r="L1207" s="83">
        <v>3</v>
      </c>
      <c r="M1207" s="63">
        <v>0</v>
      </c>
      <c r="N1207" s="64">
        <v>3</v>
      </c>
      <c r="O1207" s="172"/>
      <c r="P1207" s="25"/>
      <c r="Q1207" s="5"/>
      <c r="R1207" s="4"/>
      <c r="S1207" s="4"/>
      <c r="T1207" s="5"/>
      <c r="U1207" s="4"/>
      <c r="V1207" s="4"/>
      <c r="W1207" s="6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22"/>
      <c r="AH1207" s="447"/>
    </row>
    <row r="1208" spans="1:34" s="170" customFormat="1" ht="12" hidden="1" customHeight="1" thickBot="1" x14ac:dyDescent="0.25">
      <c r="A1208" s="594">
        <v>1</v>
      </c>
      <c r="B1208" s="593"/>
      <c r="C1208" s="463" t="s">
        <v>41</v>
      </c>
      <c r="D1208" s="613" t="s">
        <v>107</v>
      </c>
      <c r="E1208" s="462">
        <v>1997</v>
      </c>
      <c r="F1208" s="353">
        <v>12</v>
      </c>
      <c r="G1208" s="58">
        <v>301</v>
      </c>
      <c r="H1208" s="82">
        <v>14</v>
      </c>
      <c r="I1208" s="83">
        <v>315</v>
      </c>
      <c r="J1208" s="58">
        <v>40</v>
      </c>
      <c r="K1208" s="82">
        <v>0</v>
      </c>
      <c r="L1208" s="83">
        <v>40</v>
      </c>
      <c r="M1208" s="63">
        <v>0</v>
      </c>
      <c r="N1208" s="64">
        <v>43</v>
      </c>
      <c r="O1208" s="172"/>
      <c r="P1208" s="25"/>
      <c r="Q1208" s="5"/>
      <c r="R1208" s="4"/>
      <c r="S1208" s="4"/>
      <c r="T1208" s="5"/>
      <c r="U1208" s="4"/>
      <c r="V1208" s="4"/>
      <c r="W1208" s="6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22"/>
      <c r="AH1208" s="447"/>
    </row>
    <row r="1209" spans="1:34" s="170" customFormat="1" ht="12" hidden="1" customHeight="1" x14ac:dyDescent="0.2">
      <c r="A1209" s="594">
        <v>1</v>
      </c>
      <c r="B1209" s="593"/>
      <c r="C1209" s="463" t="s">
        <v>41</v>
      </c>
      <c r="D1209" s="613" t="s">
        <v>107</v>
      </c>
      <c r="E1209" s="462">
        <v>1998</v>
      </c>
      <c r="F1209" s="351">
        <v>13</v>
      </c>
      <c r="G1209" s="58">
        <v>228</v>
      </c>
      <c r="H1209" s="82">
        <v>10</v>
      </c>
      <c r="I1209" s="83">
        <v>238</v>
      </c>
      <c r="J1209" s="58">
        <v>214</v>
      </c>
      <c r="K1209" s="82">
        <v>2</v>
      </c>
      <c r="L1209" s="83">
        <v>216</v>
      </c>
      <c r="M1209" s="64">
        <v>0</v>
      </c>
      <c r="N1209" s="64">
        <v>259</v>
      </c>
      <c r="O1209" s="172"/>
      <c r="P1209" s="25"/>
      <c r="Q1209" s="5"/>
      <c r="R1209" s="4"/>
      <c r="S1209" s="4"/>
      <c r="T1209" s="5"/>
      <c r="U1209" s="4"/>
      <c r="V1209" s="4"/>
      <c r="W1209" s="6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22"/>
      <c r="AH1209" s="447"/>
    </row>
    <row r="1210" spans="1:34" s="170" customFormat="1" ht="12" hidden="1" customHeight="1" x14ac:dyDescent="0.2">
      <c r="A1210" s="594">
        <v>1</v>
      </c>
      <c r="B1210" s="593"/>
      <c r="C1210" s="463" t="s">
        <v>41</v>
      </c>
      <c r="D1210" s="613" t="s">
        <v>107</v>
      </c>
      <c r="E1210" s="462">
        <v>1999</v>
      </c>
      <c r="F1210" s="351">
        <v>14</v>
      </c>
      <c r="G1210" s="76">
        <v>375</v>
      </c>
      <c r="H1210" s="77">
        <v>39</v>
      </c>
      <c r="I1210" s="78">
        <v>414</v>
      </c>
      <c r="J1210" s="58">
        <v>228</v>
      </c>
      <c r="K1210" s="82">
        <v>19</v>
      </c>
      <c r="L1210" s="83">
        <v>247</v>
      </c>
      <c r="M1210" s="64">
        <v>0</v>
      </c>
      <c r="N1210" s="64">
        <v>506</v>
      </c>
      <c r="O1210" s="172"/>
      <c r="P1210" s="25"/>
      <c r="Q1210" s="5"/>
      <c r="R1210" s="4"/>
      <c r="S1210" s="4"/>
      <c r="T1210" s="5"/>
      <c r="U1210" s="4"/>
      <c r="V1210" s="4"/>
      <c r="W1210" s="6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22"/>
      <c r="AH1210" s="447"/>
    </row>
    <row r="1211" spans="1:34" s="170" customFormat="1" ht="12" hidden="1" customHeight="1" x14ac:dyDescent="0.2">
      <c r="A1211" s="594">
        <v>1</v>
      </c>
      <c r="B1211" s="593"/>
      <c r="C1211" s="463" t="s">
        <v>41</v>
      </c>
      <c r="D1211" s="613" t="s">
        <v>107</v>
      </c>
      <c r="E1211" s="462">
        <v>2000</v>
      </c>
      <c r="F1211" s="351">
        <v>15</v>
      </c>
      <c r="G1211" s="76">
        <v>398</v>
      </c>
      <c r="H1211" s="77">
        <v>16</v>
      </c>
      <c r="I1211" s="78">
        <v>414</v>
      </c>
      <c r="J1211" s="58">
        <v>317</v>
      </c>
      <c r="K1211" s="82">
        <v>15</v>
      </c>
      <c r="L1211" s="83">
        <v>332</v>
      </c>
      <c r="M1211" s="64">
        <v>5</v>
      </c>
      <c r="N1211" s="64">
        <v>833</v>
      </c>
      <c r="O1211" s="173"/>
      <c r="P1211" s="25"/>
      <c r="Q1211" s="5"/>
      <c r="R1211" s="4"/>
      <c r="S1211" s="4"/>
      <c r="T1211" s="5"/>
      <c r="U1211" s="4"/>
      <c r="V1211" s="4"/>
      <c r="W1211" s="6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22"/>
      <c r="AH1211" s="447"/>
    </row>
    <row r="1212" spans="1:34" s="170" customFormat="1" ht="12" hidden="1" customHeight="1" x14ac:dyDescent="0.2">
      <c r="A1212" s="594">
        <v>1</v>
      </c>
      <c r="B1212" s="593"/>
      <c r="C1212" s="463" t="s">
        <v>41</v>
      </c>
      <c r="D1212" s="613" t="s">
        <v>107</v>
      </c>
      <c r="E1212" s="466">
        <v>2001</v>
      </c>
      <c r="F1212" s="351">
        <v>16</v>
      </c>
      <c r="G1212" s="76">
        <v>805</v>
      </c>
      <c r="H1212" s="77">
        <v>19</v>
      </c>
      <c r="I1212" s="78">
        <v>824</v>
      </c>
      <c r="J1212" s="58">
        <v>369</v>
      </c>
      <c r="K1212" s="82">
        <v>9</v>
      </c>
      <c r="L1212" s="83">
        <v>378</v>
      </c>
      <c r="M1212" s="64">
        <v>0</v>
      </c>
      <c r="N1212" s="64">
        <v>1211</v>
      </c>
      <c r="O1212" s="173"/>
      <c r="P1212" s="25"/>
      <c r="Q1212" s="5"/>
      <c r="R1212" s="4"/>
      <c r="S1212" s="4"/>
      <c r="T1212" s="5"/>
      <c r="U1212" s="4"/>
      <c r="V1212" s="4"/>
      <c r="W1212" s="6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22"/>
      <c r="AH1212" s="447"/>
    </row>
    <row r="1213" spans="1:34" s="170" customFormat="1" ht="12" hidden="1" customHeight="1" x14ac:dyDescent="0.2">
      <c r="A1213" s="594">
        <v>1</v>
      </c>
      <c r="B1213" s="593"/>
      <c r="C1213" s="463" t="s">
        <v>41</v>
      </c>
      <c r="D1213" s="613" t="s">
        <v>107</v>
      </c>
      <c r="E1213" s="462">
        <v>2002</v>
      </c>
      <c r="F1213" s="351">
        <v>17</v>
      </c>
      <c r="G1213" s="76">
        <v>548</v>
      </c>
      <c r="H1213" s="77">
        <v>30</v>
      </c>
      <c r="I1213" s="78">
        <v>578</v>
      </c>
      <c r="J1213" s="58">
        <v>454</v>
      </c>
      <c r="K1213" s="82">
        <v>25</v>
      </c>
      <c r="L1213" s="83">
        <v>479</v>
      </c>
      <c r="M1213" s="64">
        <v>5</v>
      </c>
      <c r="N1213" s="64">
        <v>1685</v>
      </c>
      <c r="O1213" s="173"/>
      <c r="P1213" s="25"/>
      <c r="Q1213" s="5"/>
      <c r="R1213" s="4"/>
      <c r="S1213" s="4"/>
      <c r="T1213" s="5"/>
      <c r="U1213" s="4"/>
      <c r="V1213" s="4"/>
      <c r="W1213" s="6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22"/>
      <c r="AH1213" s="447"/>
    </row>
    <row r="1214" spans="1:34" s="170" customFormat="1" ht="12" hidden="1" customHeight="1" x14ac:dyDescent="0.2">
      <c r="A1214" s="594">
        <v>1</v>
      </c>
      <c r="B1214" s="593"/>
      <c r="C1214" s="463" t="s">
        <v>41</v>
      </c>
      <c r="D1214" s="613" t="s">
        <v>107</v>
      </c>
      <c r="E1214" s="463">
        <v>2003</v>
      </c>
      <c r="F1214" s="351">
        <v>18</v>
      </c>
      <c r="G1214" s="76">
        <v>520</v>
      </c>
      <c r="H1214" s="77">
        <v>14</v>
      </c>
      <c r="I1214" s="78">
        <v>534</v>
      </c>
      <c r="J1214" s="58">
        <v>338</v>
      </c>
      <c r="K1214" s="82">
        <v>24</v>
      </c>
      <c r="L1214" s="83">
        <v>362</v>
      </c>
      <c r="M1214" s="63">
        <v>65</v>
      </c>
      <c r="N1214" s="63">
        <v>1982</v>
      </c>
      <c r="O1214" s="173"/>
      <c r="P1214" s="25"/>
      <c r="Q1214" s="5"/>
      <c r="R1214" s="4"/>
      <c r="S1214" s="4"/>
      <c r="T1214" s="5"/>
      <c r="U1214" s="4"/>
      <c r="V1214" s="4"/>
      <c r="W1214" s="6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22"/>
      <c r="AH1214" s="447"/>
    </row>
    <row r="1215" spans="1:34" s="170" customFormat="1" ht="12" hidden="1" customHeight="1" x14ac:dyDescent="0.2">
      <c r="A1215" s="594">
        <v>1</v>
      </c>
      <c r="B1215" s="591"/>
      <c r="C1215" s="463" t="s">
        <v>41</v>
      </c>
      <c r="D1215" s="613" t="s">
        <v>107</v>
      </c>
      <c r="E1215" s="466">
        <v>2004</v>
      </c>
      <c r="F1215" s="351">
        <v>19</v>
      </c>
      <c r="G1215" s="409">
        <v>508</v>
      </c>
      <c r="H1215" s="410">
        <v>68</v>
      </c>
      <c r="I1215" s="411">
        <v>576</v>
      </c>
      <c r="J1215" s="409">
        <v>409</v>
      </c>
      <c r="K1215" s="410">
        <v>8</v>
      </c>
      <c r="L1215" s="411">
        <v>417</v>
      </c>
      <c r="M1215" s="63">
        <v>17</v>
      </c>
      <c r="N1215" s="63">
        <v>2382</v>
      </c>
      <c r="O1215" s="173"/>
      <c r="P1215" s="32"/>
      <c r="Q1215" s="12"/>
      <c r="R1215" s="11"/>
      <c r="S1215" s="11"/>
      <c r="T1215" s="12"/>
      <c r="U1215" s="11"/>
      <c r="V1215" s="11"/>
      <c r="W1215" s="13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447"/>
    </row>
    <row r="1216" spans="1:34" s="170" customFormat="1" ht="12" hidden="1" customHeight="1" x14ac:dyDescent="0.2">
      <c r="A1216" s="594">
        <v>1</v>
      </c>
      <c r="B1216" s="591"/>
      <c r="C1216" s="463" t="s">
        <v>41</v>
      </c>
      <c r="D1216" s="632" t="s">
        <v>231</v>
      </c>
      <c r="E1216" s="461">
        <v>2006</v>
      </c>
      <c r="F1216" s="351">
        <v>20</v>
      </c>
      <c r="G1216" s="409">
        <v>593</v>
      </c>
      <c r="H1216" s="410">
        <v>109</v>
      </c>
      <c r="I1216" s="411">
        <v>702</v>
      </c>
      <c r="J1216" s="409">
        <v>390</v>
      </c>
      <c r="K1216" s="410">
        <v>34</v>
      </c>
      <c r="L1216" s="411">
        <v>423</v>
      </c>
      <c r="M1216" s="63">
        <v>184</v>
      </c>
      <c r="N1216" s="63">
        <v>3089</v>
      </c>
      <c r="O1216" s="173"/>
      <c r="P1216" s="32"/>
      <c r="Q1216" s="12"/>
      <c r="R1216" s="11"/>
      <c r="S1216" s="11"/>
      <c r="T1216" s="12"/>
      <c r="U1216" s="11"/>
      <c r="V1216" s="11"/>
      <c r="W1216" s="13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447"/>
    </row>
    <row r="1217" spans="1:34" s="170" customFormat="1" ht="12" hidden="1" customHeight="1" x14ac:dyDescent="0.2">
      <c r="A1217" s="594">
        <v>1</v>
      </c>
      <c r="B1217" s="591"/>
      <c r="C1217" s="463" t="s">
        <v>41</v>
      </c>
      <c r="D1217" s="632" t="s">
        <v>231</v>
      </c>
      <c r="E1217" s="461">
        <v>2007</v>
      </c>
      <c r="F1217" s="351">
        <v>21</v>
      </c>
      <c r="G1217" s="409">
        <v>759</v>
      </c>
      <c r="H1217" s="410">
        <v>126</v>
      </c>
      <c r="I1217" s="411">
        <v>885</v>
      </c>
      <c r="J1217" s="409">
        <v>405</v>
      </c>
      <c r="K1217" s="410">
        <v>26</v>
      </c>
      <c r="L1217" s="411">
        <v>431</v>
      </c>
      <c r="M1217" s="63">
        <v>87</v>
      </c>
      <c r="N1217" s="63">
        <v>3432</v>
      </c>
      <c r="O1217" s="173"/>
      <c r="P1217" s="32"/>
      <c r="Q1217" s="11"/>
      <c r="R1217" s="11"/>
      <c r="S1217" s="11"/>
      <c r="T1217" s="11"/>
      <c r="U1217" s="11"/>
      <c r="V1217" s="11"/>
      <c r="W1217" s="11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447"/>
    </row>
    <row r="1218" spans="1:34" s="170" customFormat="1" ht="12" hidden="1" customHeight="1" x14ac:dyDescent="0.2">
      <c r="A1218" s="594">
        <v>1</v>
      </c>
      <c r="B1218" s="591"/>
      <c r="C1218" s="463" t="s">
        <v>41</v>
      </c>
      <c r="D1218" s="632" t="s">
        <v>231</v>
      </c>
      <c r="E1218" s="461">
        <v>2008</v>
      </c>
      <c r="F1218" s="351">
        <v>22</v>
      </c>
      <c r="G1218" s="409">
        <v>599</v>
      </c>
      <c r="H1218" s="410">
        <v>119</v>
      </c>
      <c r="I1218" s="411">
        <v>718</v>
      </c>
      <c r="J1218" s="409">
        <v>590</v>
      </c>
      <c r="K1218" s="410">
        <v>49</v>
      </c>
      <c r="L1218" s="411">
        <v>639</v>
      </c>
      <c r="M1218" s="63">
        <v>58</v>
      </c>
      <c r="N1218" s="63">
        <v>4013</v>
      </c>
      <c r="O1218" s="173" t="s">
        <v>5</v>
      </c>
      <c r="P1218" s="32"/>
      <c r="Q1218" s="11"/>
      <c r="R1218" s="11"/>
      <c r="S1218" s="11"/>
      <c r="T1218" s="11"/>
      <c r="U1218" s="11"/>
      <c r="V1218" s="11"/>
      <c r="W1218" s="11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447"/>
    </row>
    <row r="1219" spans="1:34" s="170" customFormat="1" ht="12" hidden="1" customHeight="1" x14ac:dyDescent="0.2">
      <c r="A1219" s="594">
        <v>1</v>
      </c>
      <c r="B1219" s="591"/>
      <c r="C1219" s="609"/>
      <c r="D1219" s="471"/>
      <c r="E1219" s="461">
        <v>2009</v>
      </c>
      <c r="F1219" s="351">
        <v>23</v>
      </c>
      <c r="G1219" s="409">
        <v>441</v>
      </c>
      <c r="H1219" s="410">
        <v>86</v>
      </c>
      <c r="I1219" s="411">
        <v>527</v>
      </c>
      <c r="J1219" s="409">
        <v>519</v>
      </c>
      <c r="K1219" s="412">
        <v>45</v>
      </c>
      <c r="L1219" s="411">
        <v>564</v>
      </c>
      <c r="M1219" s="63">
        <v>433</v>
      </c>
      <c r="N1219" s="63">
        <v>4144</v>
      </c>
      <c r="O1219" s="173"/>
      <c r="P1219" s="32"/>
      <c r="Q1219" s="11"/>
      <c r="R1219" s="11"/>
      <c r="S1219" s="11"/>
      <c r="T1219" s="11"/>
      <c r="U1219" s="11"/>
      <c r="V1219" s="11"/>
      <c r="W1219" s="11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447"/>
    </row>
    <row r="1220" spans="1:34" s="170" customFormat="1" ht="12" customHeight="1" x14ac:dyDescent="0.2">
      <c r="A1220" s="594">
        <v>1</v>
      </c>
      <c r="B1220" s="591"/>
      <c r="C1220" s="463" t="s">
        <v>41</v>
      </c>
      <c r="D1220" s="632" t="s">
        <v>231</v>
      </c>
      <c r="E1220" s="462">
        <v>2010</v>
      </c>
      <c r="F1220" s="351">
        <v>24</v>
      </c>
      <c r="G1220" s="409">
        <v>530</v>
      </c>
      <c r="H1220" s="410">
        <v>51</v>
      </c>
      <c r="I1220" s="411">
        <f>SUM(H1220,G1220)</f>
        <v>581</v>
      </c>
      <c r="J1220" s="409">
        <v>627</v>
      </c>
      <c r="K1220" s="412">
        <v>53</v>
      </c>
      <c r="L1220" s="411">
        <f>SUM(K1220,J1220)</f>
        <v>680</v>
      </c>
      <c r="M1220" s="65">
        <v>1079</v>
      </c>
      <c r="N1220" s="65">
        <v>3745</v>
      </c>
      <c r="O1220" s="173"/>
      <c r="P1220" s="32"/>
      <c r="Q1220" s="11"/>
      <c r="R1220" s="11"/>
      <c r="S1220" s="11"/>
      <c r="T1220" s="11"/>
      <c r="U1220" s="11"/>
      <c r="V1220" s="11"/>
      <c r="W1220" s="11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438"/>
    </row>
    <row r="1221" spans="1:34" s="447" customFormat="1" ht="12" customHeight="1" x14ac:dyDescent="0.2">
      <c r="A1221" s="594"/>
      <c r="B1221" s="591"/>
      <c r="C1221" s="463"/>
      <c r="D1221" s="638" t="s">
        <v>232</v>
      </c>
      <c r="E1221" s="462">
        <v>2011</v>
      </c>
      <c r="F1221" s="351"/>
      <c r="G1221" s="409">
        <v>374</v>
      </c>
      <c r="H1221" s="410">
        <v>78</v>
      </c>
      <c r="I1221" s="411">
        <f>SUM(H1221,G1221)</f>
        <v>452</v>
      </c>
      <c r="J1221" s="409">
        <v>484</v>
      </c>
      <c r="K1221" s="412">
        <v>87</v>
      </c>
      <c r="L1221" s="411">
        <f>SUM(K1221,J1221)</f>
        <v>571</v>
      </c>
      <c r="M1221" s="65">
        <v>394</v>
      </c>
      <c r="N1221" s="65">
        <v>3922</v>
      </c>
      <c r="O1221" s="533"/>
      <c r="P1221" s="272"/>
      <c r="Q1221" s="274"/>
      <c r="R1221" s="274"/>
      <c r="S1221" s="274"/>
      <c r="T1221" s="274"/>
      <c r="U1221" s="274"/>
      <c r="V1221" s="274"/>
      <c r="W1221" s="274"/>
      <c r="X1221" s="60"/>
      <c r="Y1221" s="60"/>
      <c r="Z1221" s="60"/>
      <c r="AA1221" s="60"/>
      <c r="AB1221" s="60"/>
      <c r="AC1221" s="60"/>
      <c r="AD1221" s="60"/>
      <c r="AE1221" s="60"/>
      <c r="AF1221" s="60"/>
      <c r="AG1221" s="60"/>
      <c r="AH1221" s="438">
        <f>N1220+L1221-M1221</f>
        <v>3922</v>
      </c>
    </row>
    <row r="1222" spans="1:34" s="447" customFormat="1" ht="12" customHeight="1" x14ac:dyDescent="0.2">
      <c r="A1222" s="594"/>
      <c r="B1222" s="591"/>
      <c r="C1222" s="463"/>
      <c r="D1222" s="613"/>
      <c r="E1222" s="462" t="s">
        <v>381</v>
      </c>
      <c r="F1222" s="351"/>
      <c r="G1222" s="342">
        <v>558</v>
      </c>
      <c r="H1222" s="343">
        <v>133</v>
      </c>
      <c r="I1222" s="344">
        <v>691</v>
      </c>
      <c r="J1222" s="345">
        <v>409</v>
      </c>
      <c r="K1222" s="343">
        <v>57</v>
      </c>
      <c r="L1222" s="344">
        <v>466</v>
      </c>
      <c r="M1222" s="346">
        <v>203</v>
      </c>
      <c r="N1222" s="346">
        <v>4185</v>
      </c>
      <c r="O1222" s="533"/>
      <c r="P1222" s="272"/>
      <c r="Q1222" s="274"/>
      <c r="R1222" s="274"/>
      <c r="S1222" s="274"/>
      <c r="T1222" s="274"/>
      <c r="U1222" s="274"/>
      <c r="V1222" s="274"/>
      <c r="W1222" s="274"/>
      <c r="X1222" s="60"/>
      <c r="Y1222" s="60"/>
      <c r="Z1222" s="60"/>
      <c r="AA1222" s="60"/>
      <c r="AB1222" s="60"/>
      <c r="AC1222" s="60"/>
      <c r="AD1222" s="60"/>
      <c r="AE1222" s="60"/>
      <c r="AF1222" s="60"/>
      <c r="AG1222" s="60"/>
      <c r="AH1222" s="438">
        <f>N1221+L1222-M1222</f>
        <v>4185</v>
      </c>
    </row>
    <row r="1223" spans="1:34" s="447" customFormat="1" ht="12" customHeight="1" x14ac:dyDescent="0.2">
      <c r="A1223" s="594"/>
      <c r="B1223" s="591"/>
      <c r="C1223" s="463"/>
      <c r="D1223" s="613"/>
      <c r="E1223" s="462">
        <v>2013</v>
      </c>
      <c r="F1223" s="351"/>
      <c r="G1223" s="343">
        <v>434</v>
      </c>
      <c r="H1223" s="343">
        <v>121</v>
      </c>
      <c r="I1223" s="344">
        <v>555</v>
      </c>
      <c r="J1223" s="345">
        <v>401</v>
      </c>
      <c r="K1223" s="343">
        <v>57</v>
      </c>
      <c r="L1223" s="344">
        <v>458</v>
      </c>
      <c r="M1223" s="346">
        <v>493</v>
      </c>
      <c r="N1223" s="346">
        <v>4150</v>
      </c>
      <c r="O1223" s="533"/>
      <c r="P1223" s="272"/>
      <c r="Q1223" s="274"/>
      <c r="R1223" s="274"/>
      <c r="S1223" s="274"/>
      <c r="T1223" s="274"/>
      <c r="U1223" s="274"/>
      <c r="V1223" s="274"/>
      <c r="W1223" s="274"/>
      <c r="X1223" s="60"/>
      <c r="Y1223" s="60"/>
      <c r="Z1223" s="60"/>
      <c r="AA1223" s="60"/>
      <c r="AB1223" s="60"/>
      <c r="AC1223" s="60"/>
      <c r="AD1223" s="60"/>
      <c r="AE1223" s="60"/>
      <c r="AF1223" s="60"/>
      <c r="AG1223" s="60"/>
      <c r="AH1223" s="438"/>
    </row>
    <row r="1224" spans="1:34" s="447" customFormat="1" ht="12" customHeight="1" x14ac:dyDescent="0.2">
      <c r="A1224" s="593"/>
      <c r="B1224" s="591"/>
      <c r="C1224" s="463"/>
      <c r="D1224" s="613"/>
      <c r="E1224" s="463">
        <v>2014</v>
      </c>
      <c r="F1224" s="351"/>
      <c r="G1224" s="343">
        <v>537</v>
      </c>
      <c r="H1224" s="343">
        <v>185</v>
      </c>
      <c r="I1224" s="344">
        <v>722</v>
      </c>
      <c r="J1224" s="345">
        <v>353</v>
      </c>
      <c r="K1224" s="343">
        <v>73</v>
      </c>
      <c r="L1224" s="344">
        <v>426</v>
      </c>
      <c r="M1224" s="346">
        <v>330</v>
      </c>
      <c r="N1224" s="346">
        <v>4246</v>
      </c>
      <c r="O1224" s="304"/>
      <c r="P1224" s="272"/>
      <c r="Q1224" s="274"/>
      <c r="R1224" s="274"/>
      <c r="S1224" s="274"/>
      <c r="T1224" s="274"/>
      <c r="U1224" s="274"/>
      <c r="V1224" s="274"/>
      <c r="W1224" s="274"/>
      <c r="X1224" s="60"/>
      <c r="Y1224" s="60"/>
      <c r="Z1224" s="60"/>
      <c r="AA1224" s="60"/>
      <c r="AB1224" s="60"/>
      <c r="AC1224" s="60"/>
      <c r="AD1224" s="60"/>
      <c r="AE1224" s="60"/>
      <c r="AF1224" s="60"/>
      <c r="AG1224" s="60"/>
      <c r="AH1224" s="438"/>
    </row>
    <row r="1225" spans="1:34" ht="6.75" customHeight="1" x14ac:dyDescent="0.2">
      <c r="A1225" s="597"/>
      <c r="B1225" s="597"/>
    </row>
    <row r="1226" spans="1:34" s="170" customFormat="1" ht="12" hidden="1" customHeight="1" x14ac:dyDescent="0.2">
      <c r="A1226" s="594">
        <v>1</v>
      </c>
      <c r="B1226" s="593" t="s">
        <v>120</v>
      </c>
      <c r="C1226" s="463"/>
      <c r="D1226" s="632" t="s">
        <v>108</v>
      </c>
      <c r="E1226" s="462">
        <v>1984</v>
      </c>
      <c r="F1226" s="351">
        <v>26</v>
      </c>
      <c r="G1226" s="409">
        <v>20</v>
      </c>
      <c r="H1226" s="410">
        <v>34</v>
      </c>
      <c r="I1226" s="411">
        <v>54</v>
      </c>
      <c r="J1226" s="409">
        <v>10</v>
      </c>
      <c r="K1226" s="410">
        <v>8</v>
      </c>
      <c r="L1226" s="411">
        <v>18</v>
      </c>
      <c r="M1226" s="65">
        <v>17</v>
      </c>
      <c r="N1226" s="65">
        <v>167</v>
      </c>
      <c r="O1226" s="172"/>
      <c r="P1226" s="29">
        <v>315</v>
      </c>
      <c r="Q1226" s="5">
        <v>0.24324324324324326</v>
      </c>
      <c r="R1226" s="4">
        <v>-0.66666666666666663</v>
      </c>
      <c r="S1226" s="4">
        <v>0.11627906976744186</v>
      </c>
      <c r="T1226" s="5">
        <v>0</v>
      </c>
      <c r="U1226" s="4">
        <v>0.33333333333333331</v>
      </c>
      <c r="V1226" s="4">
        <v>4.5454545454545456E-2</v>
      </c>
      <c r="W1226" s="6">
        <v>-2.1739130434782608E-2</v>
      </c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22"/>
      <c r="AH1226" s="447"/>
    </row>
    <row r="1227" spans="1:34" s="170" customFormat="1" ht="12" hidden="1" customHeight="1" x14ac:dyDescent="0.2">
      <c r="A1227" s="594">
        <v>1</v>
      </c>
      <c r="B1227" s="593" t="s">
        <v>120</v>
      </c>
      <c r="C1227" s="462" t="s">
        <v>42</v>
      </c>
      <c r="D1227" s="632" t="s">
        <v>108</v>
      </c>
      <c r="E1227" s="462">
        <v>1985</v>
      </c>
      <c r="F1227" s="351">
        <v>27</v>
      </c>
      <c r="G1227" s="409">
        <v>23</v>
      </c>
      <c r="H1227" s="410">
        <v>22</v>
      </c>
      <c r="I1227" s="411">
        <v>45</v>
      </c>
      <c r="J1227" s="409">
        <v>8</v>
      </c>
      <c r="K1227" s="410">
        <v>35</v>
      </c>
      <c r="L1227" s="411">
        <v>43</v>
      </c>
      <c r="M1227" s="65">
        <v>21</v>
      </c>
      <c r="N1227" s="65">
        <v>189</v>
      </c>
      <c r="O1227" s="172"/>
      <c r="P1227" s="29">
        <v>323</v>
      </c>
      <c r="Q1227" s="5">
        <v>-0.10869565217391304</v>
      </c>
      <c r="R1227" s="4">
        <v>0</v>
      </c>
      <c r="S1227" s="4">
        <v>-0.10416666666666667</v>
      </c>
      <c r="T1227" s="5">
        <v>0.21052631578947367</v>
      </c>
      <c r="U1227" s="4">
        <v>0</v>
      </c>
      <c r="V1227" s="4">
        <v>0.17391304347826086</v>
      </c>
      <c r="W1227" s="6">
        <v>2.5396825396825397E-2</v>
      </c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22"/>
      <c r="AH1227" s="447"/>
    </row>
    <row r="1228" spans="1:34" s="170" customFormat="1" ht="12" hidden="1" customHeight="1" x14ac:dyDescent="0.2">
      <c r="A1228" s="594">
        <v>1</v>
      </c>
      <c r="B1228" s="593" t="s">
        <v>120</v>
      </c>
      <c r="C1228" s="462" t="s">
        <v>42</v>
      </c>
      <c r="D1228" s="632" t="s">
        <v>108</v>
      </c>
      <c r="E1228" s="462">
        <v>1986</v>
      </c>
      <c r="F1228" s="351">
        <v>28</v>
      </c>
      <c r="G1228" s="409">
        <v>32</v>
      </c>
      <c r="H1228" s="410">
        <v>60</v>
      </c>
      <c r="I1228" s="411">
        <v>92</v>
      </c>
      <c r="J1228" s="409">
        <v>11</v>
      </c>
      <c r="K1228" s="410">
        <v>41</v>
      </c>
      <c r="L1228" s="411">
        <v>52</v>
      </c>
      <c r="M1228" s="65">
        <v>20</v>
      </c>
      <c r="N1228" s="65">
        <v>221</v>
      </c>
      <c r="O1228" s="172"/>
      <c r="P1228" s="29">
        <v>339</v>
      </c>
      <c r="Q1228" s="5">
        <v>-0.36585365853658536</v>
      </c>
      <c r="R1228" s="4">
        <v>4.5</v>
      </c>
      <c r="S1228" s="4">
        <v>-0.13953488372093023</v>
      </c>
      <c r="T1228" s="5">
        <v>0.43478260869565216</v>
      </c>
      <c r="U1228" s="4">
        <v>-0.75</v>
      </c>
      <c r="V1228" s="4">
        <v>0.25925925925925924</v>
      </c>
      <c r="W1228" s="6">
        <v>4.0247678018575851E-2</v>
      </c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22"/>
      <c r="AH1228" s="447"/>
    </row>
    <row r="1229" spans="1:34" s="170" customFormat="1" ht="12" hidden="1" customHeight="1" x14ac:dyDescent="0.2">
      <c r="A1229" s="594">
        <v>1</v>
      </c>
      <c r="B1229" s="593" t="s">
        <v>120</v>
      </c>
      <c r="C1229" s="462" t="s">
        <v>42</v>
      </c>
      <c r="D1229" s="632" t="s">
        <v>108</v>
      </c>
      <c r="E1229" s="462">
        <v>1987</v>
      </c>
      <c r="F1229" s="351">
        <v>29</v>
      </c>
      <c r="G1229" s="409">
        <v>33</v>
      </c>
      <c r="H1229" s="410">
        <v>36</v>
      </c>
      <c r="I1229" s="411">
        <v>69</v>
      </c>
      <c r="J1229" s="409">
        <v>16</v>
      </c>
      <c r="K1229" s="410">
        <v>21</v>
      </c>
      <c r="L1229" s="411">
        <v>37</v>
      </c>
      <c r="M1229" s="65">
        <v>9</v>
      </c>
      <c r="N1229" s="65">
        <v>249</v>
      </c>
      <c r="O1229" s="172"/>
      <c r="P1229" s="29">
        <v>329</v>
      </c>
      <c r="Q1229" s="5">
        <v>0.15384615384615385</v>
      </c>
      <c r="R1229" s="4">
        <v>-0.63636363636363635</v>
      </c>
      <c r="S1229" s="4">
        <v>-8.1081081081081086E-2</v>
      </c>
      <c r="T1229" s="5">
        <v>-0.12121212121212122</v>
      </c>
      <c r="U1229" s="4">
        <v>4</v>
      </c>
      <c r="V1229" s="4">
        <v>0</v>
      </c>
      <c r="W1229" s="6">
        <v>-2.0833333333333332E-2</v>
      </c>
      <c r="X1229" s="22"/>
      <c r="Y1229" s="22">
        <v>2002</v>
      </c>
      <c r="Z1229" s="22">
        <v>30</v>
      </c>
      <c r="AA1229" s="22">
        <v>4</v>
      </c>
      <c r="AB1229" s="22">
        <v>34</v>
      </c>
      <c r="AC1229" s="22">
        <v>29</v>
      </c>
      <c r="AD1229" s="22">
        <v>5</v>
      </c>
      <c r="AE1229" s="22">
        <v>34</v>
      </c>
      <c r="AF1229" s="22">
        <v>41</v>
      </c>
      <c r="AG1229" s="22">
        <v>329</v>
      </c>
      <c r="AH1229" s="447"/>
    </row>
    <row r="1230" spans="1:34" s="170" customFormat="1" ht="12" hidden="1" customHeight="1" x14ac:dyDescent="0.2">
      <c r="A1230" s="594">
        <v>1</v>
      </c>
      <c r="B1230" s="593" t="s">
        <v>120</v>
      </c>
      <c r="C1230" s="462" t="s">
        <v>42</v>
      </c>
      <c r="D1230" s="632" t="s">
        <v>108</v>
      </c>
      <c r="E1230" s="462">
        <v>1988</v>
      </c>
      <c r="F1230" s="351">
        <v>30</v>
      </c>
      <c r="G1230" s="409">
        <v>30</v>
      </c>
      <c r="H1230" s="410">
        <v>51</v>
      </c>
      <c r="I1230" s="411">
        <v>81</v>
      </c>
      <c r="J1230" s="409">
        <v>16</v>
      </c>
      <c r="K1230" s="410">
        <v>34</v>
      </c>
      <c r="L1230" s="411">
        <v>50</v>
      </c>
      <c r="M1230" s="65">
        <v>37</v>
      </c>
      <c r="N1230" s="65">
        <v>262</v>
      </c>
      <c r="O1230" s="172"/>
      <c r="P1230" s="29"/>
      <c r="Q1230" s="5"/>
      <c r="R1230" s="4"/>
      <c r="S1230" s="4"/>
      <c r="T1230" s="5"/>
      <c r="U1230" s="4"/>
      <c r="V1230" s="4"/>
      <c r="W1230" s="6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22"/>
      <c r="AH1230" s="447"/>
    </row>
    <row r="1231" spans="1:34" s="170" customFormat="1" ht="12" hidden="1" customHeight="1" x14ac:dyDescent="0.2">
      <c r="A1231" s="594">
        <v>1</v>
      </c>
      <c r="B1231" s="593" t="s">
        <v>120</v>
      </c>
      <c r="C1231" s="462" t="s">
        <v>42</v>
      </c>
      <c r="D1231" s="632" t="s">
        <v>108</v>
      </c>
      <c r="E1231" s="462">
        <v>1989</v>
      </c>
      <c r="F1231" s="351">
        <v>31</v>
      </c>
      <c r="G1231" s="409">
        <v>34</v>
      </c>
      <c r="H1231" s="410">
        <v>29</v>
      </c>
      <c r="I1231" s="411">
        <v>63</v>
      </c>
      <c r="J1231" s="409">
        <v>16</v>
      </c>
      <c r="K1231" s="410">
        <v>43</v>
      </c>
      <c r="L1231" s="411">
        <v>59</v>
      </c>
      <c r="M1231" s="65">
        <v>27</v>
      </c>
      <c r="N1231" s="65">
        <v>294</v>
      </c>
      <c r="O1231" s="172"/>
      <c r="P1231" s="29"/>
      <c r="Q1231" s="5"/>
      <c r="R1231" s="4"/>
      <c r="S1231" s="4"/>
      <c r="T1231" s="5"/>
      <c r="U1231" s="4"/>
      <c r="V1231" s="4"/>
      <c r="W1231" s="6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22"/>
      <c r="AH1231" s="447"/>
    </row>
    <row r="1232" spans="1:34" s="170" customFormat="1" ht="12" hidden="1" customHeight="1" x14ac:dyDescent="0.2">
      <c r="A1232" s="594">
        <v>1</v>
      </c>
      <c r="B1232" s="593" t="s">
        <v>120</v>
      </c>
      <c r="C1232" s="462" t="s">
        <v>42</v>
      </c>
      <c r="D1232" s="632" t="s">
        <v>108</v>
      </c>
      <c r="E1232" s="462">
        <v>1990</v>
      </c>
      <c r="F1232" s="351">
        <v>32</v>
      </c>
      <c r="G1232" s="58">
        <v>25</v>
      </c>
      <c r="H1232" s="82">
        <v>64</v>
      </c>
      <c r="I1232" s="83">
        <v>89</v>
      </c>
      <c r="J1232" s="58">
        <v>15</v>
      </c>
      <c r="K1232" s="82">
        <v>49</v>
      </c>
      <c r="L1232" s="83">
        <v>64</v>
      </c>
      <c r="M1232" s="63">
        <v>28</v>
      </c>
      <c r="N1232" s="64">
        <v>330</v>
      </c>
      <c r="O1232" s="172"/>
      <c r="P1232" s="29"/>
      <c r="Q1232" s="5"/>
      <c r="R1232" s="4"/>
      <c r="S1232" s="4"/>
      <c r="T1232" s="5"/>
      <c r="U1232" s="4"/>
      <c r="V1232" s="4"/>
      <c r="W1232" s="6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22"/>
      <c r="AH1232" s="447"/>
    </row>
    <row r="1233" spans="1:34" s="170" customFormat="1" ht="12" hidden="1" customHeight="1" x14ac:dyDescent="0.2">
      <c r="A1233" s="594">
        <v>1</v>
      </c>
      <c r="B1233" s="593" t="s">
        <v>120</v>
      </c>
      <c r="C1233" s="462" t="s">
        <v>42</v>
      </c>
      <c r="D1233" s="632" t="s">
        <v>108</v>
      </c>
      <c r="E1233" s="462">
        <v>1991</v>
      </c>
      <c r="F1233" s="351">
        <v>33</v>
      </c>
      <c r="G1233" s="58">
        <v>61</v>
      </c>
      <c r="H1233" s="82">
        <v>47</v>
      </c>
      <c r="I1233" s="83">
        <v>108</v>
      </c>
      <c r="J1233" s="58">
        <v>16</v>
      </c>
      <c r="K1233" s="82">
        <v>37</v>
      </c>
      <c r="L1233" s="83">
        <v>53</v>
      </c>
      <c r="M1233" s="63">
        <v>56</v>
      </c>
      <c r="N1233" s="64">
        <v>327</v>
      </c>
      <c r="O1233" s="172"/>
      <c r="P1233" s="29"/>
      <c r="Q1233" s="5"/>
      <c r="R1233" s="4"/>
      <c r="S1233" s="4"/>
      <c r="T1233" s="5"/>
      <c r="U1233" s="4"/>
      <c r="V1233" s="4"/>
      <c r="W1233" s="6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22"/>
      <c r="AH1233" s="447"/>
    </row>
    <row r="1234" spans="1:34" s="170" customFormat="1" ht="12" hidden="1" customHeight="1" x14ac:dyDescent="0.2">
      <c r="A1234" s="594">
        <v>1</v>
      </c>
      <c r="B1234" s="593" t="s">
        <v>120</v>
      </c>
      <c r="C1234" s="462" t="s">
        <v>42</v>
      </c>
      <c r="D1234" s="632" t="s">
        <v>108</v>
      </c>
      <c r="E1234" s="462">
        <v>1992</v>
      </c>
      <c r="F1234" s="351">
        <v>34</v>
      </c>
      <c r="G1234" s="58">
        <v>78</v>
      </c>
      <c r="H1234" s="82">
        <v>49</v>
      </c>
      <c r="I1234" s="83">
        <v>127</v>
      </c>
      <c r="J1234" s="58">
        <v>10</v>
      </c>
      <c r="K1234" s="82">
        <v>30</v>
      </c>
      <c r="L1234" s="83">
        <v>40</v>
      </c>
      <c r="M1234" s="63">
        <v>40</v>
      </c>
      <c r="N1234" s="64">
        <v>327</v>
      </c>
      <c r="O1234" s="172"/>
      <c r="P1234" s="29"/>
      <c r="Q1234" s="5"/>
      <c r="R1234" s="4"/>
      <c r="S1234" s="4"/>
      <c r="T1234" s="5"/>
      <c r="U1234" s="4"/>
      <c r="V1234" s="4"/>
      <c r="W1234" s="6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447"/>
    </row>
    <row r="1235" spans="1:34" s="170" customFormat="1" ht="12" hidden="1" customHeight="1" x14ac:dyDescent="0.2">
      <c r="A1235" s="594">
        <v>1</v>
      </c>
      <c r="B1235" s="593" t="s">
        <v>120</v>
      </c>
      <c r="C1235" s="462" t="s">
        <v>42</v>
      </c>
      <c r="D1235" s="632" t="s">
        <v>108</v>
      </c>
      <c r="E1235" s="462">
        <v>1993</v>
      </c>
      <c r="F1235" s="351">
        <v>35</v>
      </c>
      <c r="G1235" s="58">
        <v>36</v>
      </c>
      <c r="H1235" s="82">
        <v>70</v>
      </c>
      <c r="I1235" s="83">
        <v>106</v>
      </c>
      <c r="J1235" s="58">
        <v>23</v>
      </c>
      <c r="K1235" s="82">
        <v>57</v>
      </c>
      <c r="L1235" s="83">
        <v>80</v>
      </c>
      <c r="M1235" s="63">
        <v>36</v>
      </c>
      <c r="N1235" s="64">
        <v>371</v>
      </c>
      <c r="O1235" s="172"/>
      <c r="P1235" s="29"/>
      <c r="Q1235" s="5"/>
      <c r="R1235" s="4"/>
      <c r="S1235" s="4"/>
      <c r="T1235" s="5"/>
      <c r="U1235" s="4"/>
      <c r="V1235" s="4"/>
      <c r="W1235" s="6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22"/>
      <c r="AH1235" s="447"/>
    </row>
    <row r="1236" spans="1:34" s="170" customFormat="1" ht="12" hidden="1" customHeight="1" x14ac:dyDescent="0.2">
      <c r="A1236" s="594">
        <v>1</v>
      </c>
      <c r="B1236" s="593" t="s">
        <v>120</v>
      </c>
      <c r="C1236" s="462" t="s">
        <v>42</v>
      </c>
      <c r="D1236" s="632" t="s">
        <v>108</v>
      </c>
      <c r="E1236" s="462">
        <v>1994</v>
      </c>
      <c r="F1236" s="351">
        <v>36</v>
      </c>
      <c r="G1236" s="58">
        <v>55</v>
      </c>
      <c r="H1236" s="82">
        <v>99</v>
      </c>
      <c r="I1236" s="83">
        <v>154</v>
      </c>
      <c r="J1236" s="58">
        <v>20</v>
      </c>
      <c r="K1236" s="82">
        <v>34</v>
      </c>
      <c r="L1236" s="83">
        <v>54</v>
      </c>
      <c r="M1236" s="63">
        <v>39</v>
      </c>
      <c r="N1236" s="64">
        <v>386</v>
      </c>
      <c r="O1236" s="172"/>
      <c r="P1236" s="29"/>
      <c r="Q1236" s="5"/>
      <c r="R1236" s="4"/>
      <c r="S1236" s="4"/>
      <c r="T1236" s="5"/>
      <c r="U1236" s="4"/>
      <c r="V1236" s="4"/>
      <c r="W1236" s="6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22"/>
      <c r="AH1236" s="447"/>
    </row>
    <row r="1237" spans="1:34" s="170" customFormat="1" ht="12" hidden="1" customHeight="1" x14ac:dyDescent="0.2">
      <c r="A1237" s="594">
        <v>1</v>
      </c>
      <c r="B1237" s="593" t="s">
        <v>120</v>
      </c>
      <c r="C1237" s="462" t="s">
        <v>42</v>
      </c>
      <c r="D1237" s="632" t="s">
        <v>108</v>
      </c>
      <c r="E1237" s="462">
        <v>1995</v>
      </c>
      <c r="F1237" s="351">
        <v>37</v>
      </c>
      <c r="G1237" s="58">
        <v>53</v>
      </c>
      <c r="H1237" s="82">
        <v>28</v>
      </c>
      <c r="I1237" s="83">
        <v>81</v>
      </c>
      <c r="J1237" s="58">
        <v>14</v>
      </c>
      <c r="K1237" s="82">
        <v>66</v>
      </c>
      <c r="L1237" s="83">
        <v>80</v>
      </c>
      <c r="M1237" s="63">
        <v>34</v>
      </c>
      <c r="N1237" s="64">
        <v>432</v>
      </c>
      <c r="O1237" s="172"/>
      <c r="P1237" s="29"/>
      <c r="Q1237" s="5"/>
      <c r="R1237" s="4"/>
      <c r="S1237" s="4"/>
      <c r="T1237" s="5"/>
      <c r="U1237" s="4"/>
      <c r="V1237" s="4"/>
      <c r="W1237" s="6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22"/>
      <c r="AH1237" s="447"/>
    </row>
    <row r="1238" spans="1:34" s="170" customFormat="1" ht="12" hidden="1" customHeight="1" x14ac:dyDescent="0.2">
      <c r="A1238" s="594">
        <v>1</v>
      </c>
      <c r="B1238" s="593" t="s">
        <v>120</v>
      </c>
      <c r="C1238" s="462" t="s">
        <v>42</v>
      </c>
      <c r="D1238" s="632" t="s">
        <v>108</v>
      </c>
      <c r="E1238" s="462">
        <v>1996</v>
      </c>
      <c r="F1238" s="351">
        <v>38</v>
      </c>
      <c r="G1238" s="58">
        <v>34</v>
      </c>
      <c r="H1238" s="82">
        <v>10</v>
      </c>
      <c r="I1238" s="83">
        <v>44</v>
      </c>
      <c r="J1238" s="58">
        <v>17</v>
      </c>
      <c r="K1238" s="82">
        <v>40</v>
      </c>
      <c r="L1238" s="83">
        <v>57</v>
      </c>
      <c r="M1238" s="63">
        <v>54</v>
      </c>
      <c r="N1238" s="64">
        <v>435</v>
      </c>
      <c r="O1238" s="172"/>
      <c r="P1238" s="29"/>
      <c r="Q1238" s="5"/>
      <c r="R1238" s="4"/>
      <c r="S1238" s="4"/>
      <c r="T1238" s="5"/>
      <c r="U1238" s="4"/>
      <c r="V1238" s="4"/>
      <c r="W1238" s="6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22"/>
      <c r="AH1238" s="447"/>
    </row>
    <row r="1239" spans="1:34" s="170" customFormat="1" ht="12" hidden="1" customHeight="1" thickBot="1" x14ac:dyDescent="0.25">
      <c r="A1239" s="594">
        <v>1</v>
      </c>
      <c r="B1239" s="593" t="s">
        <v>120</v>
      </c>
      <c r="C1239" s="462" t="s">
        <v>42</v>
      </c>
      <c r="D1239" s="632" t="s">
        <v>108</v>
      </c>
      <c r="E1239" s="462">
        <v>1997</v>
      </c>
      <c r="F1239" s="353">
        <v>39</v>
      </c>
      <c r="G1239" s="58">
        <v>61</v>
      </c>
      <c r="H1239" s="82">
        <v>7</v>
      </c>
      <c r="I1239" s="83">
        <v>68</v>
      </c>
      <c r="J1239" s="58">
        <v>25</v>
      </c>
      <c r="K1239" s="82">
        <v>14</v>
      </c>
      <c r="L1239" s="83">
        <v>39</v>
      </c>
      <c r="M1239" s="63">
        <v>119</v>
      </c>
      <c r="N1239" s="64">
        <v>355</v>
      </c>
      <c r="O1239" s="172"/>
      <c r="P1239" s="29"/>
      <c r="Q1239" s="5"/>
      <c r="R1239" s="4"/>
      <c r="S1239" s="4"/>
      <c r="T1239" s="5"/>
      <c r="U1239" s="4"/>
      <c r="V1239" s="4"/>
      <c r="W1239" s="6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22"/>
      <c r="AH1239" s="447"/>
    </row>
    <row r="1240" spans="1:34" s="170" customFormat="1" ht="12" hidden="1" customHeight="1" x14ac:dyDescent="0.2">
      <c r="A1240" s="594">
        <v>1</v>
      </c>
      <c r="B1240" s="593" t="s">
        <v>120</v>
      </c>
      <c r="C1240" s="462" t="s">
        <v>42</v>
      </c>
      <c r="D1240" s="632" t="s">
        <v>108</v>
      </c>
      <c r="E1240" s="462">
        <v>1998</v>
      </c>
      <c r="F1240" s="351">
        <v>0</v>
      </c>
      <c r="G1240" s="58">
        <v>37</v>
      </c>
      <c r="H1240" s="82">
        <v>6</v>
      </c>
      <c r="I1240" s="83">
        <v>43</v>
      </c>
      <c r="J1240" s="58">
        <v>19</v>
      </c>
      <c r="K1240" s="82">
        <v>3</v>
      </c>
      <c r="L1240" s="83">
        <v>22</v>
      </c>
      <c r="M1240" s="64">
        <v>55</v>
      </c>
      <c r="N1240" s="64">
        <v>322</v>
      </c>
      <c r="O1240" s="172"/>
      <c r="P1240" s="29"/>
      <c r="Q1240" s="5"/>
      <c r="R1240" s="4"/>
      <c r="S1240" s="4"/>
      <c r="T1240" s="5"/>
      <c r="U1240" s="4"/>
      <c r="V1240" s="4"/>
      <c r="W1240" s="6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22"/>
      <c r="AH1240" s="447"/>
    </row>
    <row r="1241" spans="1:34" s="170" customFormat="1" ht="12" hidden="1" customHeight="1" x14ac:dyDescent="0.2">
      <c r="A1241" s="594">
        <v>1</v>
      </c>
      <c r="B1241" s="593" t="s">
        <v>120</v>
      </c>
      <c r="C1241" s="462" t="s">
        <v>42</v>
      </c>
      <c r="D1241" s="632" t="s">
        <v>108</v>
      </c>
      <c r="E1241" s="462">
        <v>1999</v>
      </c>
      <c r="F1241" s="352">
        <v>1</v>
      </c>
      <c r="G1241" s="58">
        <v>46</v>
      </c>
      <c r="H1241" s="82">
        <v>2</v>
      </c>
      <c r="I1241" s="83">
        <v>48</v>
      </c>
      <c r="J1241" s="58">
        <v>19</v>
      </c>
      <c r="K1241" s="82">
        <v>4</v>
      </c>
      <c r="L1241" s="83">
        <v>23</v>
      </c>
      <c r="M1241" s="64">
        <v>30</v>
      </c>
      <c r="N1241" s="64">
        <v>315</v>
      </c>
      <c r="O1241" s="172"/>
      <c r="P1241" s="29"/>
      <c r="Q1241" s="5"/>
      <c r="R1241" s="4"/>
      <c r="S1241" s="4"/>
      <c r="T1241" s="5"/>
      <c r="U1241" s="4"/>
      <c r="V1241" s="4"/>
      <c r="W1241" s="6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22"/>
      <c r="AH1241" s="447"/>
    </row>
    <row r="1242" spans="1:34" s="170" customFormat="1" ht="12" hidden="1" customHeight="1" x14ac:dyDescent="0.2">
      <c r="A1242" s="594">
        <v>1</v>
      </c>
      <c r="B1242" s="593" t="s">
        <v>120</v>
      </c>
      <c r="C1242" s="462" t="s">
        <v>42</v>
      </c>
      <c r="D1242" s="632" t="s">
        <v>108</v>
      </c>
      <c r="E1242" s="462">
        <v>2000</v>
      </c>
      <c r="F1242" s="352">
        <v>2</v>
      </c>
      <c r="G1242" s="58">
        <v>41</v>
      </c>
      <c r="H1242" s="82">
        <v>2</v>
      </c>
      <c r="I1242" s="83">
        <v>43</v>
      </c>
      <c r="J1242" s="58">
        <v>23</v>
      </c>
      <c r="K1242" s="82">
        <v>4</v>
      </c>
      <c r="L1242" s="83">
        <v>27</v>
      </c>
      <c r="M1242" s="64">
        <v>19</v>
      </c>
      <c r="N1242" s="64">
        <v>323</v>
      </c>
      <c r="O1242" s="172"/>
      <c r="P1242" s="29"/>
      <c r="Q1242" s="5"/>
      <c r="R1242" s="4"/>
      <c r="S1242" s="4"/>
      <c r="T1242" s="5"/>
      <c r="U1242" s="4"/>
      <c r="V1242" s="4"/>
      <c r="W1242" s="6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22"/>
      <c r="AH1242" s="447"/>
    </row>
    <row r="1243" spans="1:34" s="170" customFormat="1" ht="12" hidden="1" customHeight="1" x14ac:dyDescent="0.2">
      <c r="A1243" s="594">
        <v>1</v>
      </c>
      <c r="B1243" s="593" t="s">
        <v>120</v>
      </c>
      <c r="C1243" s="462" t="s">
        <v>42</v>
      </c>
      <c r="D1243" s="632" t="s">
        <v>108</v>
      </c>
      <c r="E1243" s="462">
        <v>2001</v>
      </c>
      <c r="F1243" s="352">
        <v>3</v>
      </c>
      <c r="G1243" s="58">
        <v>26</v>
      </c>
      <c r="H1243" s="82">
        <v>11</v>
      </c>
      <c r="I1243" s="83">
        <v>37</v>
      </c>
      <c r="J1243" s="58">
        <v>33</v>
      </c>
      <c r="K1243" s="82">
        <v>1</v>
      </c>
      <c r="L1243" s="83">
        <v>34</v>
      </c>
      <c r="M1243" s="64">
        <v>18</v>
      </c>
      <c r="N1243" s="64">
        <v>336</v>
      </c>
      <c r="O1243" s="172" t="s">
        <v>5</v>
      </c>
      <c r="P1243" s="29"/>
      <c r="Q1243" s="5"/>
      <c r="R1243" s="4"/>
      <c r="S1243" s="4"/>
      <c r="T1243" s="5"/>
      <c r="U1243" s="4"/>
      <c r="V1243" s="4"/>
      <c r="W1243" s="6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22"/>
      <c r="AH1243" s="447"/>
    </row>
    <row r="1244" spans="1:34" s="170" customFormat="1" ht="12" hidden="1" customHeight="1" x14ac:dyDescent="0.2">
      <c r="A1244" s="594">
        <v>1</v>
      </c>
      <c r="B1244" s="593" t="s">
        <v>120</v>
      </c>
      <c r="C1244" s="462" t="s">
        <v>42</v>
      </c>
      <c r="D1244" s="632" t="s">
        <v>108</v>
      </c>
      <c r="E1244" s="462">
        <v>2002</v>
      </c>
      <c r="F1244" s="352">
        <v>4</v>
      </c>
      <c r="G1244" s="58">
        <v>30</v>
      </c>
      <c r="H1244" s="82">
        <v>4</v>
      </c>
      <c r="I1244" s="83">
        <v>34</v>
      </c>
      <c r="J1244" s="58">
        <v>29</v>
      </c>
      <c r="K1244" s="82">
        <v>5</v>
      </c>
      <c r="L1244" s="83">
        <v>34</v>
      </c>
      <c r="M1244" s="64">
        <v>41</v>
      </c>
      <c r="N1244" s="64">
        <v>329</v>
      </c>
      <c r="O1244" s="172"/>
      <c r="P1244" s="29"/>
      <c r="Q1244" s="5"/>
      <c r="R1244" s="4"/>
      <c r="S1244" s="4"/>
      <c r="T1244" s="5"/>
      <c r="U1244" s="4"/>
      <c r="V1244" s="4"/>
      <c r="W1244" s="6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22"/>
      <c r="AH1244" s="447"/>
    </row>
    <row r="1245" spans="1:34" s="170" customFormat="1" ht="12" hidden="1" customHeight="1" x14ac:dyDescent="0.2">
      <c r="A1245" s="594">
        <v>1</v>
      </c>
      <c r="B1245" s="593" t="s">
        <v>120</v>
      </c>
      <c r="C1245" s="462" t="s">
        <v>42</v>
      </c>
      <c r="D1245" s="632" t="s">
        <v>108</v>
      </c>
      <c r="E1245" s="462">
        <v>2003</v>
      </c>
      <c r="F1245" s="352">
        <v>5</v>
      </c>
      <c r="G1245" s="58">
        <v>35</v>
      </c>
      <c r="H1245" s="82">
        <v>4</v>
      </c>
      <c r="I1245" s="83">
        <v>39</v>
      </c>
      <c r="J1245" s="58">
        <v>23</v>
      </c>
      <c r="K1245" s="82">
        <v>7</v>
      </c>
      <c r="L1245" s="83">
        <v>30</v>
      </c>
      <c r="M1245" s="64">
        <v>51</v>
      </c>
      <c r="N1245" s="64">
        <v>287</v>
      </c>
      <c r="O1245" s="172" t="s">
        <v>5</v>
      </c>
      <c r="P1245" s="29"/>
      <c r="Q1245" s="5"/>
      <c r="R1245" s="4"/>
      <c r="S1245" s="4"/>
      <c r="T1245" s="5"/>
      <c r="U1245" s="4"/>
      <c r="V1245" s="4"/>
      <c r="W1245" s="6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22"/>
      <c r="AH1245" s="447"/>
    </row>
    <row r="1246" spans="1:34" s="170" customFormat="1" ht="12" hidden="1" customHeight="1" thickBot="1" x14ac:dyDescent="0.25">
      <c r="A1246" s="594">
        <v>1</v>
      </c>
      <c r="B1246" s="591"/>
      <c r="C1246" s="462" t="s">
        <v>42</v>
      </c>
      <c r="D1246" s="632" t="s">
        <v>108</v>
      </c>
      <c r="E1246" s="462">
        <v>2004</v>
      </c>
      <c r="F1246" s="355">
        <v>6</v>
      </c>
      <c r="G1246" s="58">
        <v>22</v>
      </c>
      <c r="H1246" s="82">
        <v>4</v>
      </c>
      <c r="I1246" s="83">
        <v>26</v>
      </c>
      <c r="J1246" s="58">
        <v>12</v>
      </c>
      <c r="K1246" s="82">
        <v>4</v>
      </c>
      <c r="L1246" s="83">
        <v>16</v>
      </c>
      <c r="M1246" s="63">
        <v>24</v>
      </c>
      <c r="N1246" s="63">
        <v>285</v>
      </c>
      <c r="O1246" s="173" t="s">
        <v>5</v>
      </c>
      <c r="P1246" s="31"/>
      <c r="Q1246" s="12"/>
      <c r="R1246" s="11"/>
      <c r="S1246" s="11"/>
      <c r="T1246" s="12"/>
      <c r="U1246" s="11"/>
      <c r="V1246" s="11"/>
      <c r="W1246" s="13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447"/>
    </row>
    <row r="1247" spans="1:34" s="170" customFormat="1" ht="12" hidden="1" customHeight="1" x14ac:dyDescent="0.2">
      <c r="A1247" s="594">
        <v>1</v>
      </c>
      <c r="B1247" s="591"/>
      <c r="C1247" s="462" t="s">
        <v>42</v>
      </c>
      <c r="D1247" s="632" t="s">
        <v>233</v>
      </c>
      <c r="E1247" s="461">
        <v>2006</v>
      </c>
      <c r="F1247" s="351">
        <v>-4</v>
      </c>
      <c r="G1247" s="58">
        <v>11</v>
      </c>
      <c r="H1247" s="82">
        <v>4</v>
      </c>
      <c r="I1247" s="83">
        <v>15</v>
      </c>
      <c r="J1247" s="58">
        <v>0</v>
      </c>
      <c r="K1247" s="82">
        <v>0</v>
      </c>
      <c r="L1247" s="83">
        <v>0</v>
      </c>
      <c r="M1247" s="63">
        <v>10</v>
      </c>
      <c r="N1247" s="63">
        <v>229</v>
      </c>
      <c r="O1247" s="173" t="s">
        <v>5</v>
      </c>
      <c r="P1247" s="31"/>
      <c r="Q1247" s="12"/>
      <c r="R1247" s="11"/>
      <c r="S1247" s="11"/>
      <c r="T1247" s="12"/>
      <c r="U1247" s="11"/>
      <c r="V1247" s="11"/>
      <c r="W1247" s="13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447"/>
    </row>
    <row r="1248" spans="1:34" s="170" customFormat="1" ht="12" hidden="1" customHeight="1" x14ac:dyDescent="0.2">
      <c r="A1248" s="594">
        <v>1</v>
      </c>
      <c r="B1248" s="591"/>
      <c r="C1248" s="462" t="s">
        <v>42</v>
      </c>
      <c r="D1248" s="632" t="s">
        <v>233</v>
      </c>
      <c r="E1248" s="461">
        <v>2007</v>
      </c>
      <c r="F1248" s="351">
        <v>-3</v>
      </c>
      <c r="G1248" s="58">
        <v>9</v>
      </c>
      <c r="H1248" s="82">
        <v>4</v>
      </c>
      <c r="I1248" s="83">
        <v>13</v>
      </c>
      <c r="J1248" s="58">
        <v>14</v>
      </c>
      <c r="K1248" s="82">
        <v>5</v>
      </c>
      <c r="L1248" s="83">
        <v>19</v>
      </c>
      <c r="M1248" s="63">
        <v>41</v>
      </c>
      <c r="N1248" s="63">
        <v>207</v>
      </c>
      <c r="O1248" s="173"/>
      <c r="P1248" s="32"/>
      <c r="Q1248" s="11"/>
      <c r="R1248" s="11"/>
      <c r="S1248" s="11"/>
      <c r="T1248" s="11"/>
      <c r="U1248" s="11"/>
      <c r="V1248" s="11"/>
      <c r="W1248" s="11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447"/>
    </row>
    <row r="1249" spans="1:34" s="170" customFormat="1" ht="12" hidden="1" customHeight="1" x14ac:dyDescent="0.2">
      <c r="A1249" s="594">
        <v>1</v>
      </c>
      <c r="B1249" s="591"/>
      <c r="C1249" s="462" t="s">
        <v>42</v>
      </c>
      <c r="D1249" s="632" t="s">
        <v>233</v>
      </c>
      <c r="E1249" s="461">
        <v>2008</v>
      </c>
      <c r="F1249" s="351">
        <v>-2</v>
      </c>
      <c r="G1249" s="58">
        <v>15</v>
      </c>
      <c r="H1249" s="82">
        <v>2</v>
      </c>
      <c r="I1249" s="83">
        <v>17</v>
      </c>
      <c r="J1249" s="58">
        <v>8</v>
      </c>
      <c r="K1249" s="82">
        <v>3</v>
      </c>
      <c r="L1249" s="83">
        <v>11</v>
      </c>
      <c r="M1249" s="63">
        <v>37</v>
      </c>
      <c r="N1249" s="63">
        <v>181</v>
      </c>
      <c r="O1249" s="173"/>
      <c r="P1249" s="32"/>
      <c r="Q1249" s="11"/>
      <c r="R1249" s="11"/>
      <c r="S1249" s="11"/>
      <c r="T1249" s="11"/>
      <c r="U1249" s="11"/>
      <c r="V1249" s="11"/>
      <c r="W1249" s="11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447"/>
    </row>
    <row r="1250" spans="1:34" s="170" customFormat="1" ht="12" hidden="1" customHeight="1" x14ac:dyDescent="0.2">
      <c r="A1250" s="594">
        <v>1</v>
      </c>
      <c r="B1250" s="591"/>
      <c r="C1250" s="609"/>
      <c r="D1250" s="471"/>
      <c r="E1250" s="461">
        <v>2009</v>
      </c>
      <c r="F1250" s="351">
        <v>-1</v>
      </c>
      <c r="G1250" s="58">
        <v>11</v>
      </c>
      <c r="H1250" s="82">
        <v>1</v>
      </c>
      <c r="I1250" s="83">
        <v>12</v>
      </c>
      <c r="J1250" s="58">
        <v>11</v>
      </c>
      <c r="K1250" s="77">
        <v>0</v>
      </c>
      <c r="L1250" s="83">
        <v>11</v>
      </c>
      <c r="M1250" s="63">
        <v>5</v>
      </c>
      <c r="N1250" s="63">
        <v>187</v>
      </c>
      <c r="O1250" s="173"/>
      <c r="P1250" s="32"/>
      <c r="Q1250" s="11"/>
      <c r="R1250" s="11"/>
      <c r="S1250" s="11"/>
      <c r="T1250" s="11"/>
      <c r="U1250" s="11"/>
      <c r="V1250" s="11"/>
      <c r="W1250" s="11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447"/>
    </row>
    <row r="1251" spans="1:34" s="170" customFormat="1" ht="12" customHeight="1" x14ac:dyDescent="0.2">
      <c r="A1251" s="594">
        <v>1</v>
      </c>
      <c r="B1251" s="591"/>
      <c r="C1251" s="462" t="s">
        <v>42</v>
      </c>
      <c r="D1251" s="632" t="s">
        <v>233</v>
      </c>
      <c r="E1251" s="462">
        <v>2010</v>
      </c>
      <c r="F1251" s="351">
        <v>0</v>
      </c>
      <c r="G1251" s="409">
        <v>12</v>
      </c>
      <c r="H1251" s="410">
        <v>4</v>
      </c>
      <c r="I1251" s="411">
        <f>SUM(H1251,G1251)</f>
        <v>16</v>
      </c>
      <c r="J1251" s="409">
        <v>7</v>
      </c>
      <c r="K1251" s="412">
        <v>4</v>
      </c>
      <c r="L1251" s="411">
        <f>SUM(K1251,J1251)</f>
        <v>11</v>
      </c>
      <c r="M1251" s="65">
        <v>7</v>
      </c>
      <c r="N1251" s="65">
        <v>191</v>
      </c>
      <c r="O1251" s="172"/>
      <c r="P1251" s="32"/>
      <c r="Q1251" s="11"/>
      <c r="R1251" s="11"/>
      <c r="S1251" s="11"/>
      <c r="T1251" s="11"/>
      <c r="U1251" s="11"/>
      <c r="V1251" s="11"/>
      <c r="W1251" s="11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438"/>
    </row>
    <row r="1252" spans="1:34" s="447" customFormat="1" ht="12" customHeight="1" x14ac:dyDescent="0.2">
      <c r="A1252" s="594"/>
      <c r="B1252" s="591"/>
      <c r="C1252" s="462"/>
      <c r="D1252" s="632"/>
      <c r="E1252" s="462">
        <v>2011</v>
      </c>
      <c r="F1252" s="351"/>
      <c r="G1252" s="409">
        <v>11</v>
      </c>
      <c r="H1252" s="410">
        <v>8</v>
      </c>
      <c r="I1252" s="411">
        <f>SUM(H1252,G1252)</f>
        <v>19</v>
      </c>
      <c r="J1252" s="409">
        <v>5</v>
      </c>
      <c r="K1252" s="412">
        <v>7</v>
      </c>
      <c r="L1252" s="411">
        <f>SUM(K1252,J1252)</f>
        <v>12</v>
      </c>
      <c r="M1252" s="65">
        <v>25</v>
      </c>
      <c r="N1252" s="65">
        <v>178</v>
      </c>
      <c r="O1252" s="531"/>
      <c r="P1252" s="272"/>
      <c r="Q1252" s="274"/>
      <c r="R1252" s="274"/>
      <c r="S1252" s="274"/>
      <c r="T1252" s="274"/>
      <c r="U1252" s="274"/>
      <c r="V1252" s="274"/>
      <c r="W1252" s="274"/>
      <c r="X1252" s="60"/>
      <c r="Y1252" s="60"/>
      <c r="Z1252" s="60"/>
      <c r="AA1252" s="60"/>
      <c r="AB1252" s="60"/>
      <c r="AC1252" s="60"/>
      <c r="AD1252" s="60"/>
      <c r="AE1252" s="60"/>
      <c r="AF1252" s="60"/>
      <c r="AG1252" s="60"/>
      <c r="AH1252" s="438">
        <f>N1251+L1252-M1252</f>
        <v>178</v>
      </c>
    </row>
    <row r="1253" spans="1:34" s="447" customFormat="1" ht="12" customHeight="1" x14ac:dyDescent="0.2">
      <c r="A1253" s="594"/>
      <c r="B1253" s="591"/>
      <c r="C1253" s="462"/>
      <c r="D1253" s="632"/>
      <c r="E1253" s="462" t="s">
        <v>381</v>
      </c>
      <c r="F1253" s="351"/>
      <c r="G1253" s="342">
        <v>5</v>
      </c>
      <c r="H1253" s="343">
        <v>0</v>
      </c>
      <c r="I1253" s="344">
        <v>5</v>
      </c>
      <c r="J1253" s="345">
        <v>10</v>
      </c>
      <c r="K1253" s="343">
        <v>3</v>
      </c>
      <c r="L1253" s="344">
        <v>13</v>
      </c>
      <c r="M1253" s="346">
        <v>21</v>
      </c>
      <c r="N1253" s="346">
        <v>170</v>
      </c>
      <c r="O1253" s="531"/>
      <c r="P1253" s="272"/>
      <c r="Q1253" s="274"/>
      <c r="R1253" s="274"/>
      <c r="S1253" s="274"/>
      <c r="T1253" s="274"/>
      <c r="U1253" s="274"/>
      <c r="V1253" s="274"/>
      <c r="W1253" s="274"/>
      <c r="X1253" s="60"/>
      <c r="Y1253" s="60"/>
      <c r="Z1253" s="60"/>
      <c r="AA1253" s="60"/>
      <c r="AB1253" s="60"/>
      <c r="AC1253" s="60"/>
      <c r="AD1253" s="60"/>
      <c r="AE1253" s="60"/>
      <c r="AF1253" s="60"/>
      <c r="AG1253" s="60"/>
      <c r="AH1253" s="438">
        <f>N1252+L1253-M1253</f>
        <v>170</v>
      </c>
    </row>
    <row r="1254" spans="1:34" s="447" customFormat="1" ht="12" customHeight="1" x14ac:dyDescent="0.2">
      <c r="A1254" s="594"/>
      <c r="B1254" s="591"/>
      <c r="C1254" s="462"/>
      <c r="D1254" s="632"/>
      <c r="E1254" s="462">
        <v>2013</v>
      </c>
      <c r="F1254" s="351"/>
      <c r="G1254" s="343">
        <v>2</v>
      </c>
      <c r="H1254" s="343">
        <v>2</v>
      </c>
      <c r="I1254" s="344">
        <v>4</v>
      </c>
      <c r="J1254" s="345">
        <v>6</v>
      </c>
      <c r="K1254" s="343">
        <v>0</v>
      </c>
      <c r="L1254" s="344">
        <v>6</v>
      </c>
      <c r="M1254" s="346">
        <v>8</v>
      </c>
      <c r="N1254" s="346">
        <v>168</v>
      </c>
      <c r="O1254" s="531"/>
      <c r="P1254" s="272"/>
      <c r="Q1254" s="274"/>
      <c r="R1254" s="274"/>
      <c r="S1254" s="274"/>
      <c r="T1254" s="274"/>
      <c r="U1254" s="274"/>
      <c r="V1254" s="274"/>
      <c r="W1254" s="274"/>
      <c r="X1254" s="60"/>
      <c r="Y1254" s="60"/>
      <c r="Z1254" s="60"/>
      <c r="AA1254" s="60"/>
      <c r="AB1254" s="60"/>
      <c r="AC1254" s="60"/>
      <c r="AD1254" s="60"/>
      <c r="AE1254" s="60"/>
      <c r="AF1254" s="60"/>
      <c r="AG1254" s="60"/>
      <c r="AH1254" s="438"/>
    </row>
    <row r="1255" spans="1:34" s="447" customFormat="1" ht="12" customHeight="1" x14ac:dyDescent="0.2">
      <c r="A1255" s="594"/>
      <c r="B1255" s="591"/>
      <c r="C1255" s="462"/>
      <c r="D1255" s="632"/>
      <c r="E1255" s="463">
        <v>2014</v>
      </c>
      <c r="F1255" s="351"/>
      <c r="G1255" s="343">
        <v>0</v>
      </c>
      <c r="H1255" s="343">
        <v>0</v>
      </c>
      <c r="I1255" s="344">
        <v>0</v>
      </c>
      <c r="J1255" s="345">
        <v>2</v>
      </c>
      <c r="K1255" s="343">
        <v>1</v>
      </c>
      <c r="L1255" s="344">
        <v>3</v>
      </c>
      <c r="M1255" s="346">
        <v>9</v>
      </c>
      <c r="N1255" s="346">
        <v>0</v>
      </c>
      <c r="O1255" s="531"/>
      <c r="P1255" s="272"/>
      <c r="Q1255" s="274"/>
      <c r="R1255" s="274"/>
      <c r="S1255" s="274"/>
      <c r="T1255" s="274"/>
      <c r="U1255" s="274"/>
      <c r="V1255" s="274"/>
      <c r="W1255" s="274"/>
      <c r="X1255" s="60"/>
      <c r="Y1255" s="60"/>
      <c r="Z1255" s="60"/>
      <c r="AA1255" s="60"/>
      <c r="AB1255" s="60"/>
      <c r="AC1255" s="60"/>
      <c r="AD1255" s="60"/>
      <c r="AE1255" s="60"/>
      <c r="AF1255" s="60"/>
      <c r="AG1255" s="60"/>
      <c r="AH1255" s="438"/>
    </row>
    <row r="1256" spans="1:34" s="170" customFormat="1" ht="6.75" customHeight="1" thickBot="1" x14ac:dyDescent="0.25">
      <c r="A1256" s="594"/>
      <c r="B1256" s="596"/>
      <c r="C1256" s="462"/>
      <c r="D1256" s="632"/>
      <c r="E1256" s="462"/>
      <c r="F1256" s="351">
        <v>1</v>
      </c>
      <c r="G1256" s="58"/>
      <c r="H1256" s="82"/>
      <c r="I1256" s="83"/>
      <c r="J1256" s="58"/>
      <c r="K1256" s="82"/>
      <c r="L1256" s="83"/>
      <c r="M1256" s="63"/>
      <c r="N1256" s="63"/>
      <c r="O1256" s="173"/>
      <c r="P1256" s="32"/>
      <c r="Q1256" s="11"/>
      <c r="R1256" s="11"/>
      <c r="S1256" s="11"/>
      <c r="T1256" s="11"/>
      <c r="U1256" s="11"/>
      <c r="V1256" s="11"/>
      <c r="W1256" s="11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447"/>
    </row>
    <row r="1257" spans="1:34" s="170" customFormat="1" ht="12" hidden="1" customHeight="1" x14ac:dyDescent="0.2">
      <c r="A1257" s="594">
        <v>1</v>
      </c>
      <c r="B1257" s="593"/>
      <c r="C1257" s="462"/>
      <c r="D1257" s="613" t="s">
        <v>128</v>
      </c>
      <c r="E1257" s="462">
        <v>2004</v>
      </c>
      <c r="F1257" s="351">
        <v>2</v>
      </c>
      <c r="G1257" s="58">
        <v>0</v>
      </c>
      <c r="H1257" s="82">
        <v>0</v>
      </c>
      <c r="I1257" s="83">
        <v>0</v>
      </c>
      <c r="J1257" s="58">
        <v>0</v>
      </c>
      <c r="K1257" s="82">
        <v>0</v>
      </c>
      <c r="L1257" s="83">
        <v>0</v>
      </c>
      <c r="M1257" s="64">
        <v>0</v>
      </c>
      <c r="N1257" s="64">
        <v>0</v>
      </c>
      <c r="O1257" s="172"/>
      <c r="P1257" s="29"/>
      <c r="Q1257" s="5"/>
      <c r="R1257" s="4"/>
      <c r="S1257" s="4"/>
      <c r="T1257" s="5"/>
      <c r="U1257" s="4"/>
      <c r="V1257" s="4"/>
      <c r="W1257" s="6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22"/>
      <c r="AH1257" s="447"/>
    </row>
    <row r="1258" spans="1:34" s="170" customFormat="1" ht="12" hidden="1" customHeight="1" x14ac:dyDescent="0.2">
      <c r="A1258" s="594">
        <v>1</v>
      </c>
      <c r="B1258" s="593"/>
      <c r="C1258" s="463" t="s">
        <v>127</v>
      </c>
      <c r="D1258" s="632" t="s">
        <v>234</v>
      </c>
      <c r="E1258" s="461">
        <v>2006</v>
      </c>
      <c r="F1258" s="351">
        <v>3</v>
      </c>
      <c r="G1258" s="58">
        <v>0</v>
      </c>
      <c r="H1258" s="82">
        <v>0</v>
      </c>
      <c r="I1258" s="83">
        <v>0</v>
      </c>
      <c r="J1258" s="58">
        <v>0</v>
      </c>
      <c r="K1258" s="82">
        <v>0</v>
      </c>
      <c r="L1258" s="83">
        <v>0</v>
      </c>
      <c r="M1258" s="63">
        <v>0</v>
      </c>
      <c r="N1258" s="63">
        <v>0</v>
      </c>
      <c r="O1258" s="173"/>
      <c r="P1258" s="29"/>
      <c r="Q1258" s="5"/>
      <c r="R1258" s="4"/>
      <c r="S1258" s="4"/>
      <c r="T1258" s="5"/>
      <c r="U1258" s="4"/>
      <c r="V1258" s="4"/>
      <c r="W1258" s="6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22"/>
      <c r="AH1258" s="447"/>
    </row>
    <row r="1259" spans="1:34" s="170" customFormat="1" ht="12" hidden="1" customHeight="1" x14ac:dyDescent="0.2">
      <c r="A1259" s="594">
        <v>1</v>
      </c>
      <c r="B1259" s="591"/>
      <c r="C1259" s="463" t="s">
        <v>127</v>
      </c>
      <c r="D1259" s="632" t="s">
        <v>234</v>
      </c>
      <c r="E1259" s="461">
        <v>2007</v>
      </c>
      <c r="F1259" s="351">
        <v>4</v>
      </c>
      <c r="G1259" s="58">
        <v>0</v>
      </c>
      <c r="H1259" s="82">
        <v>0</v>
      </c>
      <c r="I1259" s="83">
        <v>0</v>
      </c>
      <c r="J1259" s="58">
        <v>0</v>
      </c>
      <c r="K1259" s="82">
        <v>0</v>
      </c>
      <c r="L1259" s="83">
        <v>0</v>
      </c>
      <c r="M1259" s="63">
        <v>0</v>
      </c>
      <c r="N1259" s="63">
        <v>0</v>
      </c>
      <c r="O1259" s="173"/>
      <c r="P1259" s="32"/>
      <c r="Q1259" s="11"/>
      <c r="R1259" s="11"/>
      <c r="S1259" s="11"/>
      <c r="T1259" s="11"/>
      <c r="U1259" s="11"/>
      <c r="V1259" s="11"/>
      <c r="W1259" s="11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447"/>
    </row>
    <row r="1260" spans="1:34" s="170" customFormat="1" ht="12" hidden="1" customHeight="1" x14ac:dyDescent="0.2">
      <c r="A1260" s="594">
        <v>1</v>
      </c>
      <c r="B1260" s="591"/>
      <c r="C1260" s="463" t="s">
        <v>127</v>
      </c>
      <c r="D1260" s="632" t="s">
        <v>234</v>
      </c>
      <c r="E1260" s="461">
        <v>2008</v>
      </c>
      <c r="F1260" s="352">
        <v>5</v>
      </c>
      <c r="G1260" s="58">
        <v>0</v>
      </c>
      <c r="H1260" s="82">
        <v>0</v>
      </c>
      <c r="I1260" s="83">
        <v>0</v>
      </c>
      <c r="J1260" s="58">
        <v>0</v>
      </c>
      <c r="K1260" s="82">
        <v>0</v>
      </c>
      <c r="L1260" s="83">
        <v>0</v>
      </c>
      <c r="M1260" s="63">
        <v>0</v>
      </c>
      <c r="N1260" s="63">
        <v>0</v>
      </c>
      <c r="O1260" s="173"/>
      <c r="P1260" s="32"/>
      <c r="Q1260" s="11"/>
      <c r="R1260" s="11"/>
      <c r="S1260" s="11"/>
      <c r="T1260" s="11"/>
      <c r="U1260" s="11"/>
      <c r="V1260" s="11"/>
      <c r="W1260" s="11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447"/>
    </row>
    <row r="1261" spans="1:34" s="170" customFormat="1" ht="12" hidden="1" customHeight="1" x14ac:dyDescent="0.2">
      <c r="A1261" s="594">
        <v>1</v>
      </c>
      <c r="B1261" s="591"/>
      <c r="C1261" s="609"/>
      <c r="D1261" s="471"/>
      <c r="E1261" s="461">
        <v>2009</v>
      </c>
      <c r="F1261" s="352">
        <v>6</v>
      </c>
      <c r="G1261" s="58">
        <v>0</v>
      </c>
      <c r="H1261" s="82">
        <v>0</v>
      </c>
      <c r="I1261" s="83">
        <v>0</v>
      </c>
      <c r="J1261" s="58">
        <v>0</v>
      </c>
      <c r="K1261" s="77">
        <v>0</v>
      </c>
      <c r="L1261" s="83">
        <v>0</v>
      </c>
      <c r="M1261" s="63">
        <v>0</v>
      </c>
      <c r="N1261" s="63">
        <v>0</v>
      </c>
      <c r="O1261" s="173"/>
      <c r="P1261" s="32"/>
      <c r="Q1261" s="11"/>
      <c r="R1261" s="11"/>
      <c r="S1261" s="11"/>
      <c r="T1261" s="11"/>
      <c r="U1261" s="11"/>
      <c r="V1261" s="11"/>
      <c r="W1261" s="11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447"/>
    </row>
    <row r="1262" spans="1:34" s="170" customFormat="1" ht="12" customHeight="1" x14ac:dyDescent="0.2">
      <c r="A1262" s="594">
        <v>1</v>
      </c>
      <c r="B1262" s="591"/>
      <c r="C1262" s="463" t="s">
        <v>127</v>
      </c>
      <c r="D1262" s="632" t="s">
        <v>234</v>
      </c>
      <c r="E1262" s="462">
        <v>2010</v>
      </c>
      <c r="F1262" s="352">
        <v>7</v>
      </c>
      <c r="G1262" s="58">
        <v>0</v>
      </c>
      <c r="H1262" s="82">
        <v>0</v>
      </c>
      <c r="I1262" s="411">
        <f>SUM(H1262,G1262)</f>
        <v>0</v>
      </c>
      <c r="J1262" s="58">
        <v>0</v>
      </c>
      <c r="K1262" s="77">
        <v>0</v>
      </c>
      <c r="L1262" s="411">
        <f>SUM(K1262,J1262)</f>
        <v>0</v>
      </c>
      <c r="M1262" s="63">
        <v>0</v>
      </c>
      <c r="N1262" s="63">
        <v>0</v>
      </c>
      <c r="O1262" s="172"/>
      <c r="P1262" s="32"/>
      <c r="Q1262" s="11"/>
      <c r="R1262" s="11"/>
      <c r="S1262" s="11"/>
      <c r="T1262" s="11"/>
      <c r="U1262" s="11"/>
      <c r="V1262" s="11"/>
      <c r="W1262" s="11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438"/>
    </row>
    <row r="1263" spans="1:34" s="447" customFormat="1" ht="12" customHeight="1" x14ac:dyDescent="0.2">
      <c r="A1263" s="594"/>
      <c r="B1263" s="591"/>
      <c r="C1263" s="463"/>
      <c r="D1263" s="613"/>
      <c r="E1263" s="462">
        <v>2011</v>
      </c>
      <c r="F1263" s="352"/>
      <c r="G1263" s="58">
        <v>0</v>
      </c>
      <c r="H1263" s="82">
        <v>0</v>
      </c>
      <c r="I1263" s="411">
        <f>SUM(H1263,G1263)</f>
        <v>0</v>
      </c>
      <c r="J1263" s="58">
        <v>0</v>
      </c>
      <c r="K1263" s="77">
        <v>0</v>
      </c>
      <c r="L1263" s="411">
        <f>SUM(K1263,J1263)</f>
        <v>0</v>
      </c>
      <c r="M1263" s="63">
        <v>0</v>
      </c>
      <c r="N1263" s="63">
        <v>0</v>
      </c>
      <c r="O1263" s="531"/>
      <c r="P1263" s="272"/>
      <c r="Q1263" s="274"/>
      <c r="R1263" s="274"/>
      <c r="S1263" s="274"/>
      <c r="T1263" s="274"/>
      <c r="U1263" s="274"/>
      <c r="V1263" s="274"/>
      <c r="W1263" s="274"/>
      <c r="X1263" s="60"/>
      <c r="Y1263" s="60"/>
      <c r="Z1263" s="60"/>
      <c r="AA1263" s="60"/>
      <c r="AB1263" s="60"/>
      <c r="AC1263" s="60"/>
      <c r="AD1263" s="60"/>
      <c r="AE1263" s="60"/>
      <c r="AF1263" s="60"/>
      <c r="AG1263" s="60"/>
      <c r="AH1263" s="438">
        <f>N1262+L1263-M1263</f>
        <v>0</v>
      </c>
    </row>
    <row r="1264" spans="1:34" s="447" customFormat="1" ht="12" customHeight="1" x14ac:dyDescent="0.2">
      <c r="A1264" s="594"/>
      <c r="B1264" s="591"/>
      <c r="C1264" s="463"/>
      <c r="D1264" s="613"/>
      <c r="E1264" s="462" t="s">
        <v>381</v>
      </c>
      <c r="F1264" s="352"/>
      <c r="G1264" s="58">
        <v>0</v>
      </c>
      <c r="H1264" s="82">
        <v>0</v>
      </c>
      <c r="I1264" s="411">
        <f>SUM(H1264,G1264)</f>
        <v>0</v>
      </c>
      <c r="J1264" s="58">
        <v>0</v>
      </c>
      <c r="K1264" s="77">
        <v>0</v>
      </c>
      <c r="L1264" s="411">
        <f>SUM(K1264,J1264)</f>
        <v>0</v>
      </c>
      <c r="M1264" s="63">
        <v>0</v>
      </c>
      <c r="N1264" s="63">
        <v>0</v>
      </c>
      <c r="O1264" s="531"/>
      <c r="P1264" s="272"/>
      <c r="Q1264" s="274"/>
      <c r="R1264" s="274"/>
      <c r="S1264" s="274"/>
      <c r="T1264" s="274"/>
      <c r="U1264" s="274"/>
      <c r="V1264" s="274"/>
      <c r="W1264" s="274"/>
      <c r="X1264" s="60"/>
      <c r="Y1264" s="60"/>
      <c r="Z1264" s="60"/>
      <c r="AA1264" s="60"/>
      <c r="AB1264" s="60"/>
      <c r="AC1264" s="60"/>
      <c r="AD1264" s="60"/>
      <c r="AE1264" s="60"/>
      <c r="AF1264" s="60"/>
      <c r="AG1264" s="60"/>
      <c r="AH1264" s="438">
        <f>N1263+L1264-M1264</f>
        <v>0</v>
      </c>
    </row>
    <row r="1265" spans="1:34" s="447" customFormat="1" ht="12" customHeight="1" x14ac:dyDescent="0.2">
      <c r="A1265" s="594"/>
      <c r="B1265" s="591"/>
      <c r="C1265" s="463"/>
      <c r="D1265" s="613"/>
      <c r="E1265" s="463">
        <v>2013</v>
      </c>
      <c r="F1265" s="557"/>
      <c r="G1265" s="409" t="s">
        <v>331</v>
      </c>
      <c r="H1265" s="410" t="s">
        <v>331</v>
      </c>
      <c r="I1265" s="411" t="s">
        <v>331</v>
      </c>
      <c r="J1265" s="409" t="s">
        <v>331</v>
      </c>
      <c r="K1265" s="412" t="s">
        <v>331</v>
      </c>
      <c r="L1265" s="411" t="s">
        <v>331</v>
      </c>
      <c r="M1265" s="408" t="s">
        <v>331</v>
      </c>
      <c r="N1265" s="63">
        <v>0</v>
      </c>
      <c r="O1265" s="531" t="s">
        <v>119</v>
      </c>
      <c r="P1265" s="272"/>
      <c r="Q1265" s="274"/>
      <c r="R1265" s="274"/>
      <c r="S1265" s="274"/>
      <c r="T1265" s="274"/>
      <c r="U1265" s="274"/>
      <c r="V1265" s="274"/>
      <c r="W1265" s="274"/>
      <c r="X1265" s="60"/>
      <c r="Y1265" s="60"/>
      <c r="Z1265" s="60"/>
      <c r="AA1265" s="60"/>
      <c r="AB1265" s="60"/>
      <c r="AC1265" s="60"/>
      <c r="AD1265" s="60"/>
      <c r="AE1265" s="60"/>
      <c r="AF1265" s="60"/>
      <c r="AG1265" s="60"/>
      <c r="AH1265" s="438"/>
    </row>
    <row r="1266" spans="1:34" s="447" customFormat="1" ht="12" customHeight="1" x14ac:dyDescent="0.2">
      <c r="A1266" s="594"/>
      <c r="B1266" s="591"/>
      <c r="C1266" s="463"/>
      <c r="D1266" s="613"/>
      <c r="E1266" s="463">
        <v>2014</v>
      </c>
      <c r="F1266" s="557"/>
      <c r="G1266" s="409">
        <v>3</v>
      </c>
      <c r="H1266" s="410">
        <v>3</v>
      </c>
      <c r="I1266" s="411">
        <v>6</v>
      </c>
      <c r="J1266" s="409">
        <v>0</v>
      </c>
      <c r="K1266" s="412">
        <v>0</v>
      </c>
      <c r="L1266" s="411">
        <v>0</v>
      </c>
      <c r="M1266" s="408">
        <v>0</v>
      </c>
      <c r="N1266" s="63">
        <v>0</v>
      </c>
      <c r="O1266" s="531"/>
      <c r="P1266" s="272"/>
      <c r="Q1266" s="274"/>
      <c r="R1266" s="274"/>
      <c r="S1266" s="274"/>
      <c r="T1266" s="274"/>
      <c r="U1266" s="274"/>
      <c r="V1266" s="274"/>
      <c r="W1266" s="274"/>
      <c r="X1266" s="60"/>
      <c r="Y1266" s="60"/>
      <c r="Z1266" s="60"/>
      <c r="AA1266" s="60"/>
      <c r="AB1266" s="60"/>
      <c r="AC1266" s="60"/>
      <c r="AD1266" s="60"/>
      <c r="AE1266" s="60"/>
      <c r="AF1266" s="60"/>
      <c r="AG1266" s="60"/>
      <c r="AH1266" s="438"/>
    </row>
    <row r="1267" spans="1:34" s="170" customFormat="1" ht="6.75" customHeight="1" thickBot="1" x14ac:dyDescent="0.25">
      <c r="A1267" s="594"/>
      <c r="B1267" s="596"/>
      <c r="C1267" s="463"/>
      <c r="D1267" s="613"/>
      <c r="E1267" s="463"/>
      <c r="F1267" s="352">
        <v>8</v>
      </c>
      <c r="G1267" s="58"/>
      <c r="H1267" s="82"/>
      <c r="I1267" s="83"/>
      <c r="J1267" s="58"/>
      <c r="K1267" s="82"/>
      <c r="L1267" s="83"/>
      <c r="M1267" s="63"/>
      <c r="N1267" s="63"/>
      <c r="O1267" s="173"/>
      <c r="P1267" s="32"/>
      <c r="Q1267" s="11"/>
      <c r="R1267" s="11"/>
      <c r="S1267" s="11"/>
      <c r="T1267" s="11"/>
      <c r="U1267" s="11"/>
      <c r="V1267" s="11"/>
      <c r="W1267" s="11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447"/>
    </row>
    <row r="1268" spans="1:34" s="170" customFormat="1" ht="12" hidden="1" customHeight="1" x14ac:dyDescent="0.2">
      <c r="A1268" s="594">
        <v>1</v>
      </c>
      <c r="B1268" s="593" t="s">
        <v>121</v>
      </c>
      <c r="C1268" s="463"/>
      <c r="D1268" s="613" t="s">
        <v>109</v>
      </c>
      <c r="E1268" s="462">
        <v>1995</v>
      </c>
      <c r="F1268" s="352">
        <v>9</v>
      </c>
      <c r="G1268" s="58">
        <v>10</v>
      </c>
      <c r="H1268" s="82">
        <v>2</v>
      </c>
      <c r="I1268" s="83">
        <v>12</v>
      </c>
      <c r="J1268" s="58">
        <v>0</v>
      </c>
      <c r="K1268" s="82">
        <v>0</v>
      </c>
      <c r="L1268" s="83">
        <v>0</v>
      </c>
      <c r="M1268" s="64">
        <v>0</v>
      </c>
      <c r="N1268" s="64">
        <v>0</v>
      </c>
      <c r="O1268" s="172"/>
      <c r="P1268" s="29"/>
      <c r="Q1268" s="5"/>
      <c r="R1268" s="4"/>
      <c r="S1268" s="4"/>
      <c r="T1268" s="5"/>
      <c r="U1268" s="4"/>
      <c r="V1268" s="4"/>
      <c r="W1268" s="6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22"/>
      <c r="AH1268" s="447"/>
    </row>
    <row r="1269" spans="1:34" s="170" customFormat="1" ht="12" hidden="1" customHeight="1" x14ac:dyDescent="0.2">
      <c r="A1269" s="594">
        <v>1</v>
      </c>
      <c r="B1269" s="593" t="s">
        <v>121</v>
      </c>
      <c r="C1269" s="463" t="s">
        <v>43</v>
      </c>
      <c r="D1269" s="613" t="s">
        <v>109</v>
      </c>
      <c r="E1269" s="462">
        <v>1996</v>
      </c>
      <c r="F1269" s="352">
        <v>10</v>
      </c>
      <c r="G1269" s="58">
        <v>12</v>
      </c>
      <c r="H1269" s="82">
        <v>23</v>
      </c>
      <c r="I1269" s="83">
        <v>35</v>
      </c>
      <c r="J1269" s="58">
        <v>0</v>
      </c>
      <c r="K1269" s="82">
        <v>0</v>
      </c>
      <c r="L1269" s="83">
        <v>0</v>
      </c>
      <c r="M1269" s="64">
        <v>0</v>
      </c>
      <c r="N1269" s="64">
        <v>0</v>
      </c>
      <c r="O1269" s="172"/>
      <c r="P1269" s="29"/>
      <c r="Q1269" s="5"/>
      <c r="R1269" s="4"/>
      <c r="S1269" s="4"/>
      <c r="T1269" s="5"/>
      <c r="U1269" s="4"/>
      <c r="V1269" s="4"/>
      <c r="W1269" s="6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22"/>
      <c r="AH1269" s="447"/>
    </row>
    <row r="1270" spans="1:34" s="170" customFormat="1" ht="12" hidden="1" customHeight="1" thickBot="1" x14ac:dyDescent="0.25">
      <c r="A1270" s="594">
        <v>1</v>
      </c>
      <c r="B1270" s="593" t="s">
        <v>121</v>
      </c>
      <c r="C1270" s="463" t="s">
        <v>43</v>
      </c>
      <c r="D1270" s="613" t="s">
        <v>109</v>
      </c>
      <c r="E1270" s="462">
        <v>1997</v>
      </c>
      <c r="F1270" s="355">
        <v>11</v>
      </c>
      <c r="G1270" s="58">
        <v>1</v>
      </c>
      <c r="H1270" s="82">
        <v>30</v>
      </c>
      <c r="I1270" s="83">
        <v>31</v>
      </c>
      <c r="J1270" s="58">
        <v>2</v>
      </c>
      <c r="K1270" s="82">
        <v>0</v>
      </c>
      <c r="L1270" s="83">
        <v>2</v>
      </c>
      <c r="M1270" s="64">
        <v>0</v>
      </c>
      <c r="N1270" s="64">
        <v>2</v>
      </c>
      <c r="O1270" s="172"/>
      <c r="P1270" s="29"/>
      <c r="Q1270" s="5"/>
      <c r="R1270" s="4"/>
      <c r="S1270" s="4"/>
      <c r="T1270" s="5"/>
      <c r="U1270" s="4"/>
      <c r="V1270" s="4"/>
      <c r="W1270" s="6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447"/>
    </row>
    <row r="1271" spans="1:34" s="170" customFormat="1" ht="12" hidden="1" customHeight="1" x14ac:dyDescent="0.2">
      <c r="A1271" s="594">
        <v>1</v>
      </c>
      <c r="B1271" s="593" t="s">
        <v>121</v>
      </c>
      <c r="C1271" s="463" t="s">
        <v>43</v>
      </c>
      <c r="D1271" s="613" t="s">
        <v>109</v>
      </c>
      <c r="E1271" s="462">
        <v>1998</v>
      </c>
      <c r="F1271" s="351">
        <v>0</v>
      </c>
      <c r="G1271" s="58">
        <v>6</v>
      </c>
      <c r="H1271" s="82">
        <v>9</v>
      </c>
      <c r="I1271" s="83">
        <v>15</v>
      </c>
      <c r="J1271" s="58">
        <v>6</v>
      </c>
      <c r="K1271" s="82">
        <v>42</v>
      </c>
      <c r="L1271" s="83">
        <v>48</v>
      </c>
      <c r="M1271" s="64">
        <v>0</v>
      </c>
      <c r="N1271" s="64">
        <v>50</v>
      </c>
      <c r="O1271" s="172"/>
      <c r="P1271" s="29"/>
      <c r="Q1271" s="5"/>
      <c r="R1271" s="4"/>
      <c r="S1271" s="4"/>
      <c r="T1271" s="5"/>
      <c r="U1271" s="4"/>
      <c r="V1271" s="4"/>
      <c r="W1271" s="6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22"/>
      <c r="AH1271" s="447"/>
    </row>
    <row r="1272" spans="1:34" s="170" customFormat="1" ht="12" hidden="1" customHeight="1" x14ac:dyDescent="0.2">
      <c r="A1272" s="594">
        <v>1</v>
      </c>
      <c r="B1272" s="593" t="s">
        <v>121</v>
      </c>
      <c r="C1272" s="463" t="s">
        <v>43</v>
      </c>
      <c r="D1272" s="613" t="s">
        <v>109</v>
      </c>
      <c r="E1272" s="462">
        <v>1999</v>
      </c>
      <c r="F1272" s="351">
        <v>1</v>
      </c>
      <c r="G1272" s="58">
        <v>7</v>
      </c>
      <c r="H1272" s="82">
        <v>3</v>
      </c>
      <c r="I1272" s="83">
        <v>10</v>
      </c>
      <c r="J1272" s="58"/>
      <c r="K1272" s="82">
        <v>1</v>
      </c>
      <c r="L1272" s="83">
        <v>1</v>
      </c>
      <c r="M1272" s="64"/>
      <c r="N1272" s="64">
        <v>51</v>
      </c>
      <c r="O1272" s="172"/>
      <c r="P1272" s="29"/>
      <c r="Q1272" s="5"/>
      <c r="R1272" s="4"/>
      <c r="S1272" s="4"/>
      <c r="T1272" s="5"/>
      <c r="U1272" s="4"/>
      <c r="V1272" s="4"/>
      <c r="W1272" s="6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22"/>
      <c r="AH1272" s="447"/>
    </row>
    <row r="1273" spans="1:34" s="170" customFormat="1" ht="12" hidden="1" customHeight="1" x14ac:dyDescent="0.2">
      <c r="A1273" s="594">
        <v>1</v>
      </c>
      <c r="B1273" s="593" t="s">
        <v>121</v>
      </c>
      <c r="C1273" s="463" t="s">
        <v>43</v>
      </c>
      <c r="D1273" s="613" t="s">
        <v>109</v>
      </c>
      <c r="E1273" s="462">
        <v>2000</v>
      </c>
      <c r="F1273" s="351">
        <v>2</v>
      </c>
      <c r="G1273" s="58">
        <v>7</v>
      </c>
      <c r="H1273" s="82">
        <v>0</v>
      </c>
      <c r="I1273" s="83">
        <v>7</v>
      </c>
      <c r="J1273" s="58">
        <v>2</v>
      </c>
      <c r="K1273" s="82">
        <v>2</v>
      </c>
      <c r="L1273" s="83">
        <v>4</v>
      </c>
      <c r="M1273" s="64">
        <v>1</v>
      </c>
      <c r="N1273" s="64">
        <v>53</v>
      </c>
      <c r="O1273" s="172" t="s">
        <v>5</v>
      </c>
      <c r="P1273" s="29"/>
      <c r="Q1273" s="5"/>
      <c r="R1273" s="4"/>
      <c r="S1273" s="4"/>
      <c r="T1273" s="5"/>
      <c r="U1273" s="4"/>
      <c r="V1273" s="4"/>
      <c r="W1273" s="6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22"/>
      <c r="AH1273" s="447"/>
    </row>
    <row r="1274" spans="1:34" s="170" customFormat="1" ht="12" hidden="1" customHeight="1" x14ac:dyDescent="0.2">
      <c r="A1274" s="594">
        <v>1</v>
      </c>
      <c r="B1274" s="593" t="s">
        <v>121</v>
      </c>
      <c r="C1274" s="463" t="s">
        <v>43</v>
      </c>
      <c r="D1274" s="613" t="s">
        <v>109</v>
      </c>
      <c r="E1274" s="462">
        <v>2001</v>
      </c>
      <c r="F1274" s="351">
        <v>3</v>
      </c>
      <c r="G1274" s="58">
        <v>0</v>
      </c>
      <c r="H1274" s="82">
        <v>10</v>
      </c>
      <c r="I1274" s="83">
        <v>10</v>
      </c>
      <c r="J1274" s="58">
        <v>0</v>
      </c>
      <c r="K1274" s="82">
        <v>6</v>
      </c>
      <c r="L1274" s="83">
        <v>6</v>
      </c>
      <c r="M1274" s="64">
        <v>4</v>
      </c>
      <c r="N1274" s="64">
        <v>55</v>
      </c>
      <c r="O1274" s="172"/>
      <c r="P1274" s="50"/>
      <c r="Q1274" s="47"/>
      <c r="R1274" s="48"/>
      <c r="S1274" s="48"/>
      <c r="T1274" s="47"/>
      <c r="U1274" s="48"/>
      <c r="V1274" s="48"/>
      <c r="W1274" s="49"/>
      <c r="X1274" s="50"/>
      <c r="Y1274" s="50"/>
      <c r="Z1274" s="50"/>
      <c r="AA1274" s="50"/>
      <c r="AB1274" s="50"/>
      <c r="AC1274" s="50"/>
      <c r="AD1274" s="50"/>
      <c r="AE1274" s="50"/>
      <c r="AF1274" s="50"/>
      <c r="AG1274" s="50"/>
      <c r="AH1274" s="447"/>
    </row>
    <row r="1275" spans="1:34" s="170" customFormat="1" ht="12" hidden="1" customHeight="1" x14ac:dyDescent="0.2">
      <c r="A1275" s="594">
        <v>1</v>
      </c>
      <c r="B1275" s="593" t="s">
        <v>121</v>
      </c>
      <c r="C1275" s="463" t="s">
        <v>43</v>
      </c>
      <c r="D1275" s="613" t="s">
        <v>109</v>
      </c>
      <c r="E1275" s="462">
        <v>2002</v>
      </c>
      <c r="F1275" s="351">
        <v>4</v>
      </c>
      <c r="G1275" s="58">
        <v>1</v>
      </c>
      <c r="H1275" s="82">
        <v>5</v>
      </c>
      <c r="I1275" s="83">
        <v>6</v>
      </c>
      <c r="J1275" s="58">
        <v>0</v>
      </c>
      <c r="K1275" s="82">
        <v>1</v>
      </c>
      <c r="L1275" s="83">
        <v>1</v>
      </c>
      <c r="M1275" s="64">
        <v>0</v>
      </c>
      <c r="N1275" s="64">
        <v>56</v>
      </c>
      <c r="O1275" s="172"/>
      <c r="P1275" s="50"/>
      <c r="Q1275" s="47"/>
      <c r="R1275" s="48"/>
      <c r="S1275" s="48"/>
      <c r="T1275" s="47"/>
      <c r="U1275" s="48"/>
      <c r="V1275" s="48"/>
      <c r="W1275" s="49"/>
      <c r="X1275" s="50"/>
      <c r="Y1275" s="50"/>
      <c r="Z1275" s="50"/>
      <c r="AA1275" s="50"/>
      <c r="AB1275" s="50"/>
      <c r="AC1275" s="50"/>
      <c r="AD1275" s="50"/>
      <c r="AE1275" s="50"/>
      <c r="AF1275" s="50"/>
      <c r="AG1275" s="50"/>
      <c r="AH1275" s="447"/>
    </row>
    <row r="1276" spans="1:34" s="170" customFormat="1" ht="12" hidden="1" customHeight="1" x14ac:dyDescent="0.2">
      <c r="A1276" s="594">
        <v>1</v>
      </c>
      <c r="B1276" s="593" t="s">
        <v>121</v>
      </c>
      <c r="C1276" s="463" t="s">
        <v>43</v>
      </c>
      <c r="D1276" s="613" t="s">
        <v>109</v>
      </c>
      <c r="E1276" s="462">
        <v>2003</v>
      </c>
      <c r="F1276" s="351">
        <v>5</v>
      </c>
      <c r="G1276" s="58">
        <v>0</v>
      </c>
      <c r="H1276" s="82">
        <v>1</v>
      </c>
      <c r="I1276" s="83">
        <v>1</v>
      </c>
      <c r="J1276" s="58">
        <v>1</v>
      </c>
      <c r="K1276" s="82">
        <v>2</v>
      </c>
      <c r="L1276" s="83">
        <v>3</v>
      </c>
      <c r="M1276" s="64">
        <v>12</v>
      </c>
      <c r="N1276" s="64">
        <v>47</v>
      </c>
      <c r="O1276" s="172"/>
      <c r="P1276" s="50"/>
      <c r="Q1276" s="47"/>
      <c r="R1276" s="48"/>
      <c r="S1276" s="48"/>
      <c r="T1276" s="47"/>
      <c r="U1276" s="48"/>
      <c r="V1276" s="48"/>
      <c r="W1276" s="49"/>
      <c r="X1276" s="50"/>
      <c r="Y1276" s="50"/>
      <c r="Z1276" s="50"/>
      <c r="AA1276" s="50"/>
      <c r="AB1276" s="50"/>
      <c r="AC1276" s="50"/>
      <c r="AD1276" s="50"/>
      <c r="AE1276" s="50"/>
      <c r="AF1276" s="50"/>
      <c r="AG1276" s="50"/>
      <c r="AH1276" s="447"/>
    </row>
    <row r="1277" spans="1:34" s="170" customFormat="1" ht="12" hidden="1" customHeight="1" x14ac:dyDescent="0.2">
      <c r="A1277" s="594">
        <v>1</v>
      </c>
      <c r="B1277" s="593"/>
      <c r="C1277" s="463" t="s">
        <v>43</v>
      </c>
      <c r="D1277" s="613" t="s">
        <v>109</v>
      </c>
      <c r="E1277" s="463">
        <v>2004</v>
      </c>
      <c r="F1277" s="351">
        <v>6</v>
      </c>
      <c r="G1277" s="58">
        <v>0</v>
      </c>
      <c r="H1277" s="82">
        <v>0</v>
      </c>
      <c r="I1277" s="83">
        <v>0</v>
      </c>
      <c r="J1277" s="58">
        <v>0</v>
      </c>
      <c r="K1277" s="82">
        <v>0</v>
      </c>
      <c r="L1277" s="83">
        <v>0</v>
      </c>
      <c r="M1277" s="63">
        <v>0</v>
      </c>
      <c r="N1277" s="64">
        <v>47</v>
      </c>
      <c r="O1277" s="172"/>
      <c r="P1277" s="50"/>
      <c r="Q1277" s="47"/>
      <c r="R1277" s="48"/>
      <c r="S1277" s="48"/>
      <c r="T1277" s="47"/>
      <c r="U1277" s="48"/>
      <c r="V1277" s="48"/>
      <c r="W1277" s="49"/>
      <c r="X1277" s="50"/>
      <c r="Y1277" s="50"/>
      <c r="Z1277" s="50"/>
      <c r="AA1277" s="50"/>
      <c r="AB1277" s="50"/>
      <c r="AC1277" s="50"/>
      <c r="AD1277" s="50"/>
      <c r="AE1277" s="50"/>
      <c r="AF1277" s="50"/>
      <c r="AG1277" s="50"/>
      <c r="AH1277" s="447"/>
    </row>
    <row r="1278" spans="1:34" s="170" customFormat="1" ht="12" hidden="1" customHeight="1" x14ac:dyDescent="0.2">
      <c r="A1278" s="594">
        <v>1</v>
      </c>
      <c r="B1278" s="593"/>
      <c r="C1278" s="463" t="s">
        <v>43</v>
      </c>
      <c r="D1278" s="632" t="s">
        <v>235</v>
      </c>
      <c r="E1278" s="461">
        <v>2006</v>
      </c>
      <c r="F1278" s="351">
        <v>7</v>
      </c>
      <c r="G1278" s="58">
        <v>0</v>
      </c>
      <c r="H1278" s="82">
        <v>0</v>
      </c>
      <c r="I1278" s="83">
        <v>0</v>
      </c>
      <c r="J1278" s="58">
        <v>1</v>
      </c>
      <c r="K1278" s="82">
        <v>0</v>
      </c>
      <c r="L1278" s="83">
        <v>1</v>
      </c>
      <c r="M1278" s="63">
        <v>24</v>
      </c>
      <c r="N1278" s="63">
        <v>25</v>
      </c>
      <c r="O1278" s="173" t="s">
        <v>5</v>
      </c>
      <c r="P1278" s="50"/>
      <c r="Q1278" s="47"/>
      <c r="R1278" s="48"/>
      <c r="S1278" s="48"/>
      <c r="T1278" s="47"/>
      <c r="U1278" s="48"/>
      <c r="V1278" s="48"/>
      <c r="W1278" s="49"/>
      <c r="X1278" s="50"/>
      <c r="Y1278" s="50"/>
      <c r="Z1278" s="50"/>
      <c r="AA1278" s="50"/>
      <c r="AB1278" s="50"/>
      <c r="AC1278" s="50"/>
      <c r="AD1278" s="50"/>
      <c r="AE1278" s="50"/>
      <c r="AF1278" s="50"/>
      <c r="AG1278" s="50"/>
      <c r="AH1278" s="447"/>
    </row>
    <row r="1279" spans="1:34" s="170" customFormat="1" ht="12" hidden="1" customHeight="1" x14ac:dyDescent="0.2">
      <c r="A1279" s="594">
        <v>1</v>
      </c>
      <c r="B1279" s="591"/>
      <c r="C1279" s="463" t="s">
        <v>43</v>
      </c>
      <c r="D1279" s="632" t="s">
        <v>235</v>
      </c>
      <c r="E1279" s="461">
        <v>2007</v>
      </c>
      <c r="F1279" s="351">
        <v>8</v>
      </c>
      <c r="G1279" s="58">
        <v>0</v>
      </c>
      <c r="H1279" s="82">
        <v>0</v>
      </c>
      <c r="I1279" s="83">
        <v>0</v>
      </c>
      <c r="J1279" s="58">
        <v>0</v>
      </c>
      <c r="K1279" s="82">
        <v>0</v>
      </c>
      <c r="L1279" s="83">
        <v>0</v>
      </c>
      <c r="M1279" s="63">
        <v>1</v>
      </c>
      <c r="N1279" s="63">
        <v>24</v>
      </c>
      <c r="O1279" s="173"/>
      <c r="P1279" s="14"/>
      <c r="Q1279" s="11"/>
      <c r="R1279" s="11"/>
      <c r="S1279" s="11"/>
      <c r="T1279" s="11"/>
      <c r="U1279" s="11"/>
      <c r="V1279" s="11"/>
      <c r="W1279" s="11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447"/>
    </row>
    <row r="1280" spans="1:34" s="170" customFormat="1" ht="12" hidden="1" customHeight="1" x14ac:dyDescent="0.2">
      <c r="A1280" s="594">
        <v>1</v>
      </c>
      <c r="B1280" s="591"/>
      <c r="C1280" s="463" t="s">
        <v>43</v>
      </c>
      <c r="D1280" s="632" t="s">
        <v>235</v>
      </c>
      <c r="E1280" s="461">
        <v>2008</v>
      </c>
      <c r="F1280" s="351">
        <v>9</v>
      </c>
      <c r="G1280" s="58">
        <v>1</v>
      </c>
      <c r="H1280" s="82">
        <v>0</v>
      </c>
      <c r="I1280" s="83">
        <v>1</v>
      </c>
      <c r="J1280" s="58">
        <v>0</v>
      </c>
      <c r="K1280" s="82">
        <v>0</v>
      </c>
      <c r="L1280" s="83">
        <v>0</v>
      </c>
      <c r="M1280" s="63">
        <v>2</v>
      </c>
      <c r="N1280" s="63">
        <v>22</v>
      </c>
      <c r="O1280" s="173"/>
      <c r="P1280" s="14"/>
      <c r="Q1280" s="11"/>
      <c r="R1280" s="11"/>
      <c r="S1280" s="11"/>
      <c r="T1280" s="11"/>
      <c r="U1280" s="11"/>
      <c r="V1280" s="11"/>
      <c r="W1280" s="11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447"/>
    </row>
    <row r="1281" spans="1:34" s="170" customFormat="1" ht="12" hidden="1" customHeight="1" x14ac:dyDescent="0.2">
      <c r="A1281" s="594">
        <v>1</v>
      </c>
      <c r="B1281" s="591"/>
      <c r="C1281" s="609"/>
      <c r="D1281" s="471"/>
      <c r="E1281" s="461">
        <v>2009</v>
      </c>
      <c r="F1281" s="351">
        <v>10</v>
      </c>
      <c r="G1281" s="58" t="s">
        <v>331</v>
      </c>
      <c r="H1281" s="82" t="s">
        <v>331</v>
      </c>
      <c r="I1281" s="83" t="s">
        <v>331</v>
      </c>
      <c r="J1281" s="58" t="s">
        <v>331</v>
      </c>
      <c r="K1281" s="77" t="s">
        <v>331</v>
      </c>
      <c r="L1281" s="83" t="s">
        <v>331</v>
      </c>
      <c r="M1281" s="63" t="s">
        <v>331</v>
      </c>
      <c r="N1281" s="63">
        <v>22</v>
      </c>
      <c r="O1281" s="173" t="s">
        <v>5</v>
      </c>
      <c r="P1281" s="14"/>
      <c r="Q1281" s="11"/>
      <c r="R1281" s="11"/>
      <c r="S1281" s="11"/>
      <c r="T1281" s="11"/>
      <c r="U1281" s="11"/>
      <c r="V1281" s="11"/>
      <c r="W1281" s="11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447"/>
    </row>
    <row r="1282" spans="1:34" s="170" customFormat="1" ht="12" customHeight="1" x14ac:dyDescent="0.2">
      <c r="A1282" s="594">
        <v>1</v>
      </c>
      <c r="B1282" s="591"/>
      <c r="C1282" s="463" t="s">
        <v>43</v>
      </c>
      <c r="D1282" s="632" t="s">
        <v>235</v>
      </c>
      <c r="E1282" s="462">
        <v>2010</v>
      </c>
      <c r="F1282" s="351">
        <v>11</v>
      </c>
      <c r="G1282" s="409">
        <v>0</v>
      </c>
      <c r="H1282" s="410">
        <v>0</v>
      </c>
      <c r="I1282" s="411">
        <f>SUM(H1282,G1282)</f>
        <v>0</v>
      </c>
      <c r="J1282" s="409">
        <v>0</v>
      </c>
      <c r="K1282" s="412">
        <v>0</v>
      </c>
      <c r="L1282" s="411">
        <f>SUM(K1282,J1282)</f>
        <v>0</v>
      </c>
      <c r="M1282" s="65">
        <v>0</v>
      </c>
      <c r="N1282" s="408">
        <v>21</v>
      </c>
      <c r="O1282" s="172" t="s">
        <v>5</v>
      </c>
      <c r="P1282" s="14"/>
      <c r="Q1282" s="11"/>
      <c r="R1282" s="11"/>
      <c r="S1282" s="11"/>
      <c r="T1282" s="11"/>
      <c r="U1282" s="11"/>
      <c r="V1282" s="11"/>
      <c r="W1282" s="11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438"/>
    </row>
    <row r="1283" spans="1:34" s="447" customFormat="1" ht="12" customHeight="1" x14ac:dyDescent="0.2">
      <c r="A1283" s="594"/>
      <c r="B1283" s="591"/>
      <c r="C1283" s="463"/>
      <c r="D1283" s="613"/>
      <c r="E1283" s="462">
        <v>2011</v>
      </c>
      <c r="F1283" s="351"/>
      <c r="G1283" s="409">
        <v>1</v>
      </c>
      <c r="H1283" s="410">
        <v>0</v>
      </c>
      <c r="I1283" s="411">
        <f>SUM(H1283,G1283)</f>
        <v>1</v>
      </c>
      <c r="J1283" s="409">
        <v>1</v>
      </c>
      <c r="K1283" s="412">
        <v>0</v>
      </c>
      <c r="L1283" s="411">
        <v>1</v>
      </c>
      <c r="M1283" s="65">
        <v>1</v>
      </c>
      <c r="N1283" s="65">
        <v>23</v>
      </c>
      <c r="O1283" s="172" t="s">
        <v>5</v>
      </c>
      <c r="P1283" s="60"/>
      <c r="Q1283" s="274"/>
      <c r="R1283" s="274"/>
      <c r="S1283" s="274"/>
      <c r="T1283" s="274"/>
      <c r="U1283" s="274"/>
      <c r="V1283" s="274"/>
      <c r="W1283" s="274"/>
      <c r="X1283" s="60"/>
      <c r="Y1283" s="60"/>
      <c r="Z1283" s="60"/>
      <c r="AA1283" s="60"/>
      <c r="AB1283" s="60"/>
      <c r="AC1283" s="60"/>
      <c r="AD1283" s="60"/>
      <c r="AE1283" s="60"/>
      <c r="AF1283" s="60"/>
      <c r="AG1283" s="60"/>
      <c r="AH1283" s="438">
        <v>23</v>
      </c>
    </row>
    <row r="1284" spans="1:34" s="447" customFormat="1" ht="12" customHeight="1" x14ac:dyDescent="0.2">
      <c r="A1284" s="594"/>
      <c r="B1284" s="591"/>
      <c r="C1284" s="463"/>
      <c r="D1284" s="613"/>
      <c r="E1284" s="462" t="s">
        <v>381</v>
      </c>
      <c r="F1284" s="351"/>
      <c r="G1284" s="342">
        <v>3</v>
      </c>
      <c r="H1284" s="343">
        <v>0</v>
      </c>
      <c r="I1284" s="344">
        <v>3</v>
      </c>
      <c r="J1284" s="345">
        <v>0</v>
      </c>
      <c r="K1284" s="343">
        <v>0</v>
      </c>
      <c r="L1284" s="344">
        <v>0</v>
      </c>
      <c r="M1284" s="346">
        <v>1</v>
      </c>
      <c r="N1284" s="346">
        <v>22</v>
      </c>
      <c r="O1284" s="531"/>
      <c r="P1284" s="60"/>
      <c r="Q1284" s="274"/>
      <c r="R1284" s="274"/>
      <c r="S1284" s="274"/>
      <c r="T1284" s="274"/>
      <c r="U1284" s="274"/>
      <c r="V1284" s="274"/>
      <c r="W1284" s="274"/>
      <c r="X1284" s="60"/>
      <c r="Y1284" s="60"/>
      <c r="Z1284" s="60"/>
      <c r="AA1284" s="60"/>
      <c r="AB1284" s="60"/>
      <c r="AC1284" s="60"/>
      <c r="AD1284" s="60"/>
      <c r="AE1284" s="60"/>
      <c r="AF1284" s="60"/>
      <c r="AG1284" s="60"/>
      <c r="AH1284" s="438">
        <f>N1283+L1284-M1284</f>
        <v>22</v>
      </c>
    </row>
    <row r="1285" spans="1:34" s="447" customFormat="1" ht="12" customHeight="1" x14ac:dyDescent="0.2">
      <c r="A1285" s="594"/>
      <c r="B1285" s="591"/>
      <c r="C1285" s="463"/>
      <c r="D1285" s="613"/>
      <c r="E1285" s="462">
        <v>2013</v>
      </c>
      <c r="F1285" s="351"/>
      <c r="G1285" s="343">
        <v>3</v>
      </c>
      <c r="H1285" s="343">
        <v>0</v>
      </c>
      <c r="I1285" s="344">
        <v>3</v>
      </c>
      <c r="J1285" s="345">
        <v>0</v>
      </c>
      <c r="K1285" s="343">
        <v>0</v>
      </c>
      <c r="L1285" s="344">
        <v>0</v>
      </c>
      <c r="M1285" s="346">
        <v>11</v>
      </c>
      <c r="N1285" s="346">
        <v>11</v>
      </c>
      <c r="O1285" s="531"/>
      <c r="P1285" s="60"/>
      <c r="Q1285" s="274"/>
      <c r="R1285" s="274"/>
      <c r="S1285" s="274"/>
      <c r="T1285" s="274"/>
      <c r="U1285" s="274"/>
      <c r="V1285" s="274"/>
      <c r="W1285" s="274"/>
      <c r="X1285" s="60"/>
      <c r="Y1285" s="60"/>
      <c r="Z1285" s="60"/>
      <c r="AA1285" s="60"/>
      <c r="AB1285" s="60"/>
      <c r="AC1285" s="60"/>
      <c r="AD1285" s="60"/>
      <c r="AE1285" s="60"/>
      <c r="AF1285" s="60"/>
      <c r="AG1285" s="60"/>
      <c r="AH1285" s="438"/>
    </row>
    <row r="1286" spans="1:34" s="447" customFormat="1" ht="12" customHeight="1" x14ac:dyDescent="0.2">
      <c r="A1286" s="594"/>
      <c r="B1286" s="591"/>
      <c r="C1286" s="463"/>
      <c r="D1286" s="613"/>
      <c r="E1286" s="463">
        <v>2014</v>
      </c>
      <c r="F1286" s="351"/>
      <c r="G1286" s="343">
        <v>3</v>
      </c>
      <c r="H1286" s="343">
        <v>0</v>
      </c>
      <c r="I1286" s="344">
        <v>3</v>
      </c>
      <c r="J1286" s="345">
        <v>0</v>
      </c>
      <c r="K1286" s="343">
        <v>0</v>
      </c>
      <c r="L1286" s="344">
        <v>0</v>
      </c>
      <c r="M1286" s="346">
        <v>0</v>
      </c>
      <c r="N1286" s="346">
        <v>11</v>
      </c>
      <c r="O1286" s="531"/>
      <c r="P1286" s="60"/>
      <c r="Q1286" s="274"/>
      <c r="R1286" s="274"/>
      <c r="S1286" s="274"/>
      <c r="T1286" s="274"/>
      <c r="U1286" s="274"/>
      <c r="V1286" s="274"/>
      <c r="W1286" s="274"/>
      <c r="X1286" s="60"/>
      <c r="Y1286" s="60"/>
      <c r="Z1286" s="60"/>
      <c r="AA1286" s="60"/>
      <c r="AB1286" s="60"/>
      <c r="AC1286" s="60"/>
      <c r="AD1286" s="60"/>
      <c r="AE1286" s="60"/>
      <c r="AF1286" s="60"/>
      <c r="AG1286" s="60"/>
      <c r="AH1286" s="438"/>
    </row>
    <row r="1287" spans="1:34" s="170" customFormat="1" ht="6.75" customHeight="1" x14ac:dyDescent="0.2">
      <c r="A1287" s="594"/>
      <c r="B1287" s="591"/>
      <c r="C1287" s="463"/>
      <c r="D1287" s="613"/>
      <c r="E1287" s="463"/>
      <c r="F1287" s="352">
        <v>12</v>
      </c>
      <c r="G1287" s="58"/>
      <c r="H1287" s="82"/>
      <c r="I1287" s="83"/>
      <c r="J1287" s="58"/>
      <c r="K1287" s="82"/>
      <c r="L1287" s="83"/>
      <c r="M1287" s="63"/>
      <c r="N1287" s="63"/>
      <c r="O1287" s="173"/>
      <c r="P1287" s="14"/>
      <c r="Q1287" s="11"/>
      <c r="R1287" s="11"/>
      <c r="S1287" s="11"/>
      <c r="T1287" s="11"/>
      <c r="U1287" s="11"/>
      <c r="V1287" s="11"/>
      <c r="W1287" s="11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447"/>
    </row>
    <row r="1288" spans="1:34" s="170" customFormat="1" ht="12" hidden="1" customHeight="1" x14ac:dyDescent="0.2">
      <c r="A1288" s="594">
        <v>1</v>
      </c>
      <c r="B1288" s="593" t="s">
        <v>121</v>
      </c>
      <c r="C1288" s="463"/>
      <c r="D1288" s="632" t="s">
        <v>110</v>
      </c>
      <c r="E1288" s="462">
        <v>1993</v>
      </c>
      <c r="F1288" s="351">
        <v>13</v>
      </c>
      <c r="G1288" s="58">
        <v>19</v>
      </c>
      <c r="H1288" s="82">
        <v>39</v>
      </c>
      <c r="I1288" s="83">
        <v>58</v>
      </c>
      <c r="J1288" s="58">
        <v>4</v>
      </c>
      <c r="K1288" s="82">
        <v>0</v>
      </c>
      <c r="L1288" s="83">
        <v>4</v>
      </c>
      <c r="M1288" s="64">
        <v>0</v>
      </c>
      <c r="N1288" s="64">
        <v>4</v>
      </c>
      <c r="O1288" s="172"/>
      <c r="P1288" s="22"/>
      <c r="Q1288" s="5"/>
      <c r="R1288" s="4"/>
      <c r="S1288" s="4"/>
      <c r="T1288" s="5"/>
      <c r="U1288" s="4"/>
      <c r="V1288" s="4"/>
      <c r="W1288" s="6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22"/>
      <c r="AH1288" s="447"/>
    </row>
    <row r="1289" spans="1:34" s="170" customFormat="1" ht="12" hidden="1" customHeight="1" x14ac:dyDescent="0.2">
      <c r="A1289" s="594">
        <v>1</v>
      </c>
      <c r="B1289" s="593" t="s">
        <v>121</v>
      </c>
      <c r="C1289" s="462" t="s">
        <v>45</v>
      </c>
      <c r="D1289" s="632" t="s">
        <v>110</v>
      </c>
      <c r="E1289" s="462">
        <v>1994</v>
      </c>
      <c r="F1289" s="352">
        <v>14</v>
      </c>
      <c r="G1289" s="58">
        <v>14</v>
      </c>
      <c r="H1289" s="82">
        <v>14</v>
      </c>
      <c r="I1289" s="83">
        <v>28</v>
      </c>
      <c r="J1289" s="58">
        <v>31</v>
      </c>
      <c r="K1289" s="82">
        <v>16</v>
      </c>
      <c r="L1289" s="83">
        <v>47</v>
      </c>
      <c r="M1289" s="64">
        <v>4</v>
      </c>
      <c r="N1289" s="64">
        <v>43</v>
      </c>
      <c r="O1289" s="172"/>
      <c r="P1289" s="22"/>
      <c r="Q1289" s="5"/>
      <c r="R1289" s="4"/>
      <c r="S1289" s="4"/>
      <c r="T1289" s="5"/>
      <c r="U1289" s="4"/>
      <c r="V1289" s="4"/>
      <c r="W1289" s="6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22"/>
      <c r="AH1289" s="447"/>
    </row>
    <row r="1290" spans="1:34" s="170" customFormat="1" ht="12" hidden="1" customHeight="1" x14ac:dyDescent="0.2">
      <c r="A1290" s="594">
        <v>1</v>
      </c>
      <c r="B1290" s="593" t="s">
        <v>121</v>
      </c>
      <c r="C1290" s="462" t="s">
        <v>45</v>
      </c>
      <c r="D1290" s="632" t="s">
        <v>110</v>
      </c>
      <c r="E1290" s="465">
        <v>1995</v>
      </c>
      <c r="F1290" s="351">
        <v>15</v>
      </c>
      <c r="G1290" s="58">
        <v>0</v>
      </c>
      <c r="H1290" s="82">
        <v>0</v>
      </c>
      <c r="I1290" s="83">
        <v>0</v>
      </c>
      <c r="J1290" s="58">
        <v>0</v>
      </c>
      <c r="K1290" s="82">
        <v>0</v>
      </c>
      <c r="L1290" s="83">
        <v>0</v>
      </c>
      <c r="M1290" s="69">
        <v>0</v>
      </c>
      <c r="N1290" s="69">
        <v>0</v>
      </c>
      <c r="O1290" s="172"/>
      <c r="P1290" s="22"/>
      <c r="Q1290" s="5"/>
      <c r="R1290" s="4"/>
      <c r="S1290" s="4"/>
      <c r="T1290" s="5"/>
      <c r="U1290" s="4"/>
      <c r="V1290" s="4"/>
      <c r="W1290" s="6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447"/>
    </row>
    <row r="1291" spans="1:34" s="170" customFormat="1" ht="12" hidden="1" customHeight="1" x14ac:dyDescent="0.2">
      <c r="A1291" s="594">
        <v>1</v>
      </c>
      <c r="B1291" s="593" t="s">
        <v>121</v>
      </c>
      <c r="C1291" s="462" t="s">
        <v>45</v>
      </c>
      <c r="D1291" s="632" t="s">
        <v>110</v>
      </c>
      <c r="E1291" s="462">
        <v>1996</v>
      </c>
      <c r="F1291" s="352">
        <v>16</v>
      </c>
      <c r="G1291" s="58">
        <v>41</v>
      </c>
      <c r="H1291" s="82">
        <v>24</v>
      </c>
      <c r="I1291" s="83">
        <v>65</v>
      </c>
      <c r="J1291" s="58">
        <v>89</v>
      </c>
      <c r="K1291" s="82">
        <v>91</v>
      </c>
      <c r="L1291" s="83">
        <v>180</v>
      </c>
      <c r="M1291" s="64">
        <v>18</v>
      </c>
      <c r="N1291" s="64">
        <v>162</v>
      </c>
      <c r="O1291" s="172"/>
      <c r="P1291" s="29" t="e">
        <v>#REF!</v>
      </c>
      <c r="Q1291" s="5"/>
      <c r="R1291" s="4"/>
      <c r="S1291" s="4"/>
      <c r="T1291" s="5"/>
      <c r="U1291" s="4"/>
      <c r="V1291" s="4"/>
      <c r="W1291" s="6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22"/>
      <c r="AH1291" s="447"/>
    </row>
    <row r="1292" spans="1:34" s="170" customFormat="1" ht="12" hidden="1" customHeight="1" x14ac:dyDescent="0.2">
      <c r="A1292" s="594">
        <v>1</v>
      </c>
      <c r="B1292" s="593" t="s">
        <v>121</v>
      </c>
      <c r="C1292" s="462" t="s">
        <v>45</v>
      </c>
      <c r="D1292" s="632" t="s">
        <v>110</v>
      </c>
      <c r="E1292" s="463">
        <v>1997</v>
      </c>
      <c r="F1292" s="351">
        <v>17</v>
      </c>
      <c r="G1292" s="58">
        <v>15</v>
      </c>
      <c r="H1292" s="82">
        <v>51</v>
      </c>
      <c r="I1292" s="83">
        <v>66</v>
      </c>
      <c r="J1292" s="58">
        <v>0</v>
      </c>
      <c r="K1292" s="82">
        <v>0</v>
      </c>
      <c r="L1292" s="83">
        <v>0</v>
      </c>
      <c r="M1292" s="63">
        <v>0</v>
      </c>
      <c r="N1292" s="63">
        <v>162</v>
      </c>
      <c r="O1292" s="173" t="s">
        <v>5</v>
      </c>
      <c r="P1292" s="29">
        <v>51</v>
      </c>
      <c r="Q1292" s="5">
        <v>0.16666666666666666</v>
      </c>
      <c r="R1292" s="4">
        <v>-0.66666666666666663</v>
      </c>
      <c r="S1292" s="4">
        <v>-0.33333333333333331</v>
      </c>
      <c r="T1292" s="5">
        <v>-1</v>
      </c>
      <c r="U1292" s="4">
        <v>-0.97619047619047616</v>
      </c>
      <c r="V1292" s="4">
        <v>-0.97916666666666663</v>
      </c>
      <c r="W1292" s="6">
        <v>0.02</v>
      </c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22"/>
      <c r="AH1292" s="447"/>
    </row>
    <row r="1293" spans="1:34" s="170" customFormat="1" ht="12" hidden="1" customHeight="1" x14ac:dyDescent="0.2">
      <c r="A1293" s="594">
        <v>1</v>
      </c>
      <c r="B1293" s="593" t="s">
        <v>121</v>
      </c>
      <c r="C1293" s="462" t="s">
        <v>45</v>
      </c>
      <c r="D1293" s="632" t="s">
        <v>110</v>
      </c>
      <c r="E1293" s="462">
        <v>1998</v>
      </c>
      <c r="F1293" s="351">
        <v>-4</v>
      </c>
      <c r="G1293" s="58">
        <v>14</v>
      </c>
      <c r="H1293" s="82">
        <v>55</v>
      </c>
      <c r="I1293" s="83">
        <v>69</v>
      </c>
      <c r="J1293" s="58">
        <v>5</v>
      </c>
      <c r="K1293" s="82">
        <v>0</v>
      </c>
      <c r="L1293" s="83">
        <v>5</v>
      </c>
      <c r="M1293" s="64">
        <v>8</v>
      </c>
      <c r="N1293" s="64">
        <v>159</v>
      </c>
      <c r="O1293" s="172" t="s">
        <v>5</v>
      </c>
      <c r="P1293" s="29">
        <v>54</v>
      </c>
      <c r="Q1293" s="5">
        <v>0</v>
      </c>
      <c r="R1293" s="4">
        <v>-1</v>
      </c>
      <c r="S1293" s="4">
        <v>-0.3</v>
      </c>
      <c r="T1293" s="5" t="e">
        <v>#DIV/0!</v>
      </c>
      <c r="U1293" s="4">
        <v>1</v>
      </c>
      <c r="V1293" s="4">
        <v>3</v>
      </c>
      <c r="W1293" s="6">
        <v>3.9215686274509803E-2</v>
      </c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22"/>
      <c r="AH1293" s="447"/>
    </row>
    <row r="1294" spans="1:34" s="170" customFormat="1" ht="12" hidden="1" customHeight="1" x14ac:dyDescent="0.2">
      <c r="A1294" s="594">
        <v>1</v>
      </c>
      <c r="B1294" s="593" t="s">
        <v>121</v>
      </c>
      <c r="C1294" s="462" t="s">
        <v>45</v>
      </c>
      <c r="D1294" s="632" t="s">
        <v>110</v>
      </c>
      <c r="E1294" s="463">
        <v>1999</v>
      </c>
      <c r="F1294" s="351">
        <v>-3</v>
      </c>
      <c r="G1294" s="58"/>
      <c r="H1294" s="82"/>
      <c r="I1294" s="83"/>
      <c r="J1294" s="58"/>
      <c r="K1294" s="82"/>
      <c r="L1294" s="83"/>
      <c r="M1294" s="63"/>
      <c r="N1294" s="63">
        <v>159</v>
      </c>
      <c r="O1294" s="172" t="s">
        <v>119</v>
      </c>
      <c r="P1294" s="29">
        <v>55</v>
      </c>
      <c r="Q1294" s="5">
        <v>-1</v>
      </c>
      <c r="R1294" s="4" t="e">
        <v>#DIV/0!</v>
      </c>
      <c r="S1294" s="4">
        <v>0.42857142857142855</v>
      </c>
      <c r="T1294" s="5">
        <v>-1</v>
      </c>
      <c r="U1294" s="4">
        <v>2</v>
      </c>
      <c r="V1294" s="4">
        <v>0.5</v>
      </c>
      <c r="W1294" s="6">
        <v>3.7735849056603772E-2</v>
      </c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22"/>
      <c r="AH1294" s="447"/>
    </row>
    <row r="1295" spans="1:34" s="170" customFormat="1" ht="12" hidden="1" customHeight="1" x14ac:dyDescent="0.2">
      <c r="A1295" s="594">
        <v>1</v>
      </c>
      <c r="B1295" s="593" t="s">
        <v>121</v>
      </c>
      <c r="C1295" s="462" t="s">
        <v>45</v>
      </c>
      <c r="D1295" s="632" t="s">
        <v>110</v>
      </c>
      <c r="E1295" s="462">
        <v>2000</v>
      </c>
      <c r="F1295" s="351">
        <v>-2</v>
      </c>
      <c r="G1295" s="58"/>
      <c r="H1295" s="82"/>
      <c r="I1295" s="83"/>
      <c r="J1295" s="58"/>
      <c r="K1295" s="82"/>
      <c r="L1295" s="83"/>
      <c r="M1295" s="64"/>
      <c r="N1295" s="64">
        <v>159</v>
      </c>
      <c r="O1295" s="172" t="s">
        <v>5</v>
      </c>
      <c r="P1295" s="29">
        <v>56</v>
      </c>
      <c r="Q1295" s="5" t="e">
        <v>#DIV/0!</v>
      </c>
      <c r="R1295" s="4">
        <v>-0.5</v>
      </c>
      <c r="S1295" s="4">
        <v>-0.4</v>
      </c>
      <c r="T1295" s="5" t="e">
        <v>#DIV/0!</v>
      </c>
      <c r="U1295" s="4">
        <v>-0.83333333333333337</v>
      </c>
      <c r="V1295" s="4">
        <v>-0.83333333333333337</v>
      </c>
      <c r="W1295" s="6">
        <v>1.8181818181818181E-2</v>
      </c>
      <c r="X1295" s="22"/>
      <c r="Y1295" s="22">
        <v>2002</v>
      </c>
      <c r="Z1295" s="22">
        <v>1</v>
      </c>
      <c r="AA1295" s="22">
        <v>5</v>
      </c>
      <c r="AB1295" s="22">
        <v>6</v>
      </c>
      <c r="AC1295" s="22">
        <v>0</v>
      </c>
      <c r="AD1295" s="22">
        <v>1</v>
      </c>
      <c r="AE1295" s="22">
        <v>1</v>
      </c>
      <c r="AF1295" s="22">
        <v>0</v>
      </c>
      <c r="AG1295" s="22">
        <v>56</v>
      </c>
      <c r="AH1295" s="447"/>
    </row>
    <row r="1296" spans="1:34" s="170" customFormat="1" ht="12" hidden="1" customHeight="1" x14ac:dyDescent="0.2">
      <c r="A1296" s="594">
        <v>1</v>
      </c>
      <c r="B1296" s="593" t="s">
        <v>121</v>
      </c>
      <c r="C1296" s="462" t="s">
        <v>45</v>
      </c>
      <c r="D1296" s="632" t="s">
        <v>110</v>
      </c>
      <c r="E1296" s="462">
        <v>2001</v>
      </c>
      <c r="F1296" s="351">
        <v>-1</v>
      </c>
      <c r="G1296" s="58">
        <v>27</v>
      </c>
      <c r="H1296" s="82">
        <v>48</v>
      </c>
      <c r="I1296" s="83">
        <v>75</v>
      </c>
      <c r="J1296" s="58">
        <v>0</v>
      </c>
      <c r="K1296" s="82">
        <v>8</v>
      </c>
      <c r="L1296" s="83">
        <v>8</v>
      </c>
      <c r="M1296" s="64">
        <v>7</v>
      </c>
      <c r="N1296" s="64">
        <v>159</v>
      </c>
      <c r="O1296" s="172"/>
      <c r="P1296" s="25"/>
      <c r="Q1296" s="5"/>
      <c r="R1296" s="4"/>
      <c r="S1296" s="4"/>
      <c r="T1296" s="5"/>
      <c r="U1296" s="4"/>
      <c r="V1296" s="4"/>
      <c r="W1296" s="6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22"/>
      <c r="AH1296" s="447"/>
    </row>
    <row r="1297" spans="1:34" s="170" customFormat="1" ht="12" hidden="1" customHeight="1" x14ac:dyDescent="0.2">
      <c r="A1297" s="594">
        <v>1</v>
      </c>
      <c r="B1297" s="593" t="s">
        <v>121</v>
      </c>
      <c r="C1297" s="462" t="s">
        <v>45</v>
      </c>
      <c r="D1297" s="632" t="s">
        <v>110</v>
      </c>
      <c r="E1297" s="462">
        <v>2002</v>
      </c>
      <c r="F1297" s="351">
        <v>0</v>
      </c>
      <c r="G1297" s="58"/>
      <c r="H1297" s="82"/>
      <c r="I1297" s="83">
        <v>0</v>
      </c>
      <c r="J1297" s="58"/>
      <c r="K1297" s="82"/>
      <c r="L1297" s="83">
        <v>0</v>
      </c>
      <c r="M1297" s="63"/>
      <c r="N1297" s="63">
        <v>159</v>
      </c>
      <c r="O1297" s="172" t="s">
        <v>5</v>
      </c>
      <c r="P1297" s="25"/>
      <c r="Q1297" s="5"/>
      <c r="R1297" s="4"/>
      <c r="S1297" s="4"/>
      <c r="T1297" s="5"/>
      <c r="U1297" s="4"/>
      <c r="V1297" s="4"/>
      <c r="W1297" s="6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447"/>
    </row>
    <row r="1298" spans="1:34" s="170" customFormat="1" ht="12" hidden="1" customHeight="1" x14ac:dyDescent="0.2">
      <c r="A1298" s="594">
        <v>1</v>
      </c>
      <c r="B1298" s="593" t="s">
        <v>121</v>
      </c>
      <c r="C1298" s="462" t="s">
        <v>45</v>
      </c>
      <c r="D1298" s="632" t="s">
        <v>110</v>
      </c>
      <c r="E1298" s="462">
        <v>2003</v>
      </c>
      <c r="F1298" s="351">
        <v>1</v>
      </c>
      <c r="G1298" s="58">
        <v>10</v>
      </c>
      <c r="H1298" s="82">
        <v>30</v>
      </c>
      <c r="I1298" s="83">
        <v>40</v>
      </c>
      <c r="J1298" s="58">
        <v>60</v>
      </c>
      <c r="K1298" s="82">
        <v>79</v>
      </c>
      <c r="L1298" s="83">
        <v>139</v>
      </c>
      <c r="M1298" s="63">
        <v>16</v>
      </c>
      <c r="N1298" s="63">
        <v>282</v>
      </c>
      <c r="O1298" s="172"/>
      <c r="P1298" s="25"/>
      <c r="Q1298" s="5"/>
      <c r="R1298" s="4"/>
      <c r="S1298" s="4"/>
      <c r="T1298" s="5"/>
      <c r="U1298" s="4"/>
      <c r="V1298" s="4"/>
      <c r="W1298" s="6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22"/>
      <c r="AH1298" s="447"/>
    </row>
    <row r="1299" spans="1:34" s="170" customFormat="1" ht="12" hidden="1" customHeight="1" x14ac:dyDescent="0.2">
      <c r="A1299" s="594">
        <v>1</v>
      </c>
      <c r="B1299" s="591"/>
      <c r="C1299" s="462" t="s">
        <v>45</v>
      </c>
      <c r="D1299" s="632" t="s">
        <v>110</v>
      </c>
      <c r="E1299" s="462">
        <v>2004</v>
      </c>
      <c r="F1299" s="352">
        <v>2</v>
      </c>
      <c r="G1299" s="58">
        <v>19</v>
      </c>
      <c r="H1299" s="82">
        <v>14</v>
      </c>
      <c r="I1299" s="83">
        <v>33</v>
      </c>
      <c r="J1299" s="58">
        <v>9</v>
      </c>
      <c r="K1299" s="82">
        <v>19</v>
      </c>
      <c r="L1299" s="83">
        <v>28</v>
      </c>
      <c r="M1299" s="63">
        <v>10</v>
      </c>
      <c r="N1299" s="63">
        <v>300</v>
      </c>
      <c r="O1299" s="173"/>
      <c r="P1299" s="32"/>
      <c r="Q1299" s="12"/>
      <c r="R1299" s="11"/>
      <c r="S1299" s="11"/>
      <c r="T1299" s="12"/>
      <c r="U1299" s="11"/>
      <c r="V1299" s="11"/>
      <c r="W1299" s="13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447"/>
    </row>
    <row r="1300" spans="1:34" s="170" customFormat="1" ht="12" hidden="1" customHeight="1" x14ac:dyDescent="0.2">
      <c r="A1300" s="594">
        <v>1</v>
      </c>
      <c r="B1300" s="591"/>
      <c r="C1300" s="462" t="s">
        <v>45</v>
      </c>
      <c r="D1300" s="632" t="s">
        <v>236</v>
      </c>
      <c r="E1300" s="461">
        <v>2006</v>
      </c>
      <c r="F1300" s="351">
        <v>3</v>
      </c>
      <c r="G1300" s="58">
        <v>8</v>
      </c>
      <c r="H1300" s="82">
        <v>2</v>
      </c>
      <c r="I1300" s="83">
        <v>10</v>
      </c>
      <c r="J1300" s="58">
        <v>36</v>
      </c>
      <c r="K1300" s="82">
        <v>25</v>
      </c>
      <c r="L1300" s="83">
        <v>61</v>
      </c>
      <c r="M1300" s="63">
        <v>4</v>
      </c>
      <c r="N1300" s="63">
        <v>406</v>
      </c>
      <c r="O1300" s="173"/>
      <c r="P1300" s="32"/>
      <c r="Q1300" s="12"/>
      <c r="R1300" s="11"/>
      <c r="S1300" s="11"/>
      <c r="T1300" s="12"/>
      <c r="U1300" s="11"/>
      <c r="V1300" s="11"/>
      <c r="W1300" s="13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447"/>
    </row>
    <row r="1301" spans="1:34" s="170" customFormat="1" ht="12" hidden="1" customHeight="1" x14ac:dyDescent="0.2">
      <c r="A1301" s="594"/>
      <c r="B1301" s="593"/>
      <c r="C1301" s="462" t="s">
        <v>45</v>
      </c>
      <c r="D1301" s="632"/>
      <c r="E1301" s="460"/>
      <c r="F1301" s="348"/>
      <c r="G1301" s="292"/>
      <c r="H1301" s="293"/>
      <c r="I1301" s="295"/>
      <c r="J1301" s="292"/>
      <c r="K1301" s="77"/>
      <c r="L1301" s="295"/>
      <c r="M1301" s="296"/>
      <c r="N1301" s="298"/>
      <c r="O1301" s="172"/>
      <c r="P1301" s="25"/>
      <c r="Q1301" s="5"/>
      <c r="R1301" s="4"/>
      <c r="S1301" s="4"/>
      <c r="T1301" s="5"/>
      <c r="U1301" s="4"/>
      <c r="V1301" s="4"/>
      <c r="W1301" s="6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22"/>
      <c r="AH1301" s="447"/>
    </row>
    <row r="1302" spans="1:34" s="170" customFormat="1" ht="12" hidden="1" customHeight="1" x14ac:dyDescent="0.2">
      <c r="A1302" s="594">
        <v>1</v>
      </c>
      <c r="B1302" s="591"/>
      <c r="C1302" s="462"/>
      <c r="D1302" s="632" t="s">
        <v>236</v>
      </c>
      <c r="E1302" s="461">
        <v>2007</v>
      </c>
      <c r="F1302" s="352">
        <v>4</v>
      </c>
      <c r="G1302" s="58">
        <v>15</v>
      </c>
      <c r="H1302" s="82">
        <v>5</v>
      </c>
      <c r="I1302" s="83">
        <v>20</v>
      </c>
      <c r="J1302" s="58">
        <v>17</v>
      </c>
      <c r="K1302" s="82">
        <v>27</v>
      </c>
      <c r="L1302" s="83">
        <v>44</v>
      </c>
      <c r="M1302" s="63">
        <v>50</v>
      </c>
      <c r="N1302" s="63">
        <v>400</v>
      </c>
      <c r="O1302" s="173"/>
      <c r="P1302" s="32"/>
      <c r="Q1302" s="11"/>
      <c r="R1302" s="11"/>
      <c r="S1302" s="11"/>
      <c r="T1302" s="11"/>
      <c r="U1302" s="11"/>
      <c r="V1302" s="11"/>
      <c r="W1302" s="11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447"/>
    </row>
    <row r="1303" spans="1:34" s="170" customFormat="1" ht="12" hidden="1" customHeight="1" x14ac:dyDescent="0.2">
      <c r="A1303" s="594">
        <v>1</v>
      </c>
      <c r="B1303" s="591"/>
      <c r="C1303" s="462" t="s">
        <v>45</v>
      </c>
      <c r="D1303" s="632" t="s">
        <v>236</v>
      </c>
      <c r="E1303" s="461">
        <v>2008</v>
      </c>
      <c r="F1303" s="351">
        <v>5</v>
      </c>
      <c r="G1303" s="58">
        <v>14</v>
      </c>
      <c r="H1303" s="82">
        <v>8</v>
      </c>
      <c r="I1303" s="83">
        <v>22</v>
      </c>
      <c r="J1303" s="58">
        <v>43</v>
      </c>
      <c r="K1303" s="82">
        <v>18</v>
      </c>
      <c r="L1303" s="83">
        <v>61</v>
      </c>
      <c r="M1303" s="63">
        <v>30</v>
      </c>
      <c r="N1303" s="63">
        <v>431</v>
      </c>
      <c r="O1303" s="173"/>
      <c r="P1303" s="32"/>
      <c r="Q1303" s="11"/>
      <c r="R1303" s="11"/>
      <c r="S1303" s="11"/>
      <c r="T1303" s="11"/>
      <c r="U1303" s="11"/>
      <c r="V1303" s="11"/>
      <c r="W1303" s="11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447"/>
    </row>
    <row r="1304" spans="1:34" s="170" customFormat="1" ht="12" hidden="1" customHeight="1" x14ac:dyDescent="0.2">
      <c r="A1304" s="594">
        <v>1</v>
      </c>
      <c r="B1304" s="591"/>
      <c r="C1304" s="609"/>
      <c r="D1304" s="471"/>
      <c r="E1304" s="461">
        <v>2009</v>
      </c>
      <c r="F1304" s="352">
        <v>6</v>
      </c>
      <c r="G1304" s="58">
        <v>7</v>
      </c>
      <c r="H1304" s="82">
        <v>2</v>
      </c>
      <c r="I1304" s="83">
        <v>9</v>
      </c>
      <c r="J1304" s="58">
        <v>10</v>
      </c>
      <c r="K1304" s="77">
        <v>10</v>
      </c>
      <c r="L1304" s="83">
        <v>20</v>
      </c>
      <c r="M1304" s="63">
        <v>34</v>
      </c>
      <c r="N1304" s="63">
        <v>417</v>
      </c>
      <c r="O1304" s="173"/>
      <c r="P1304" s="32"/>
      <c r="Q1304" s="11"/>
      <c r="R1304" s="11"/>
      <c r="S1304" s="11"/>
      <c r="T1304" s="11"/>
      <c r="U1304" s="11"/>
      <c r="V1304" s="11"/>
      <c r="W1304" s="11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447"/>
    </row>
    <row r="1305" spans="1:34" s="170" customFormat="1" ht="12" customHeight="1" thickBot="1" x14ac:dyDescent="0.25">
      <c r="A1305" s="594">
        <v>1</v>
      </c>
      <c r="B1305" s="591"/>
      <c r="C1305" s="462" t="s">
        <v>45</v>
      </c>
      <c r="D1305" s="632" t="s">
        <v>236</v>
      </c>
      <c r="E1305" s="462">
        <v>2010</v>
      </c>
      <c r="F1305" s="353">
        <v>7</v>
      </c>
      <c r="G1305" s="409">
        <v>12</v>
      </c>
      <c r="H1305" s="410">
        <v>5</v>
      </c>
      <c r="I1305" s="411">
        <f>SUM(H1305,G1305)</f>
        <v>17</v>
      </c>
      <c r="J1305" s="409">
        <v>10</v>
      </c>
      <c r="K1305" s="412">
        <v>1</v>
      </c>
      <c r="L1305" s="411">
        <f>SUM(K1305,J1305)</f>
        <v>11</v>
      </c>
      <c r="M1305" s="65">
        <v>45</v>
      </c>
      <c r="N1305" s="65">
        <v>383</v>
      </c>
      <c r="O1305" s="172"/>
      <c r="P1305" s="32"/>
      <c r="Q1305" s="11"/>
      <c r="R1305" s="11"/>
      <c r="S1305" s="11"/>
      <c r="T1305" s="11"/>
      <c r="U1305" s="11"/>
      <c r="V1305" s="11"/>
      <c r="W1305" s="11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438"/>
    </row>
    <row r="1306" spans="1:34" s="447" customFormat="1" ht="12" customHeight="1" x14ac:dyDescent="0.2">
      <c r="A1306" s="594"/>
      <c r="B1306" s="591"/>
      <c r="C1306" s="462"/>
      <c r="D1306" s="632"/>
      <c r="E1306" s="462">
        <v>2011</v>
      </c>
      <c r="F1306" s="351"/>
      <c r="G1306" s="409">
        <v>10</v>
      </c>
      <c r="H1306" s="410">
        <v>6</v>
      </c>
      <c r="I1306" s="411">
        <f>SUM(H1306,G1306)</f>
        <v>16</v>
      </c>
      <c r="J1306" s="409">
        <v>6</v>
      </c>
      <c r="K1306" s="412">
        <v>3</v>
      </c>
      <c r="L1306" s="411">
        <f>SUM(K1306,J1306)</f>
        <v>9</v>
      </c>
      <c r="M1306" s="65">
        <v>8</v>
      </c>
      <c r="N1306" s="65">
        <v>384</v>
      </c>
      <c r="O1306" s="531"/>
      <c r="P1306" s="272"/>
      <c r="Q1306" s="274"/>
      <c r="R1306" s="274"/>
      <c r="S1306" s="274"/>
      <c r="T1306" s="274"/>
      <c r="U1306" s="274"/>
      <c r="V1306" s="274"/>
      <c r="W1306" s="274"/>
      <c r="X1306" s="60"/>
      <c r="Y1306" s="60"/>
      <c r="Z1306" s="60"/>
      <c r="AA1306" s="60"/>
      <c r="AB1306" s="60"/>
      <c r="AC1306" s="60"/>
      <c r="AD1306" s="60"/>
      <c r="AE1306" s="60"/>
      <c r="AF1306" s="60"/>
      <c r="AG1306" s="60"/>
      <c r="AH1306" s="438">
        <f>N1305+L1306-M1306</f>
        <v>384</v>
      </c>
    </row>
    <row r="1307" spans="1:34" s="447" customFormat="1" ht="12" customHeight="1" x14ac:dyDescent="0.2">
      <c r="A1307" s="594"/>
      <c r="B1307" s="591"/>
      <c r="C1307" s="462"/>
      <c r="D1307" s="632"/>
      <c r="E1307" s="462" t="s">
        <v>381</v>
      </c>
      <c r="F1307" s="351"/>
      <c r="G1307" s="342">
        <v>17</v>
      </c>
      <c r="H1307" s="343">
        <v>3</v>
      </c>
      <c r="I1307" s="344">
        <v>20</v>
      </c>
      <c r="J1307" s="345">
        <v>22</v>
      </c>
      <c r="K1307" s="343">
        <v>6</v>
      </c>
      <c r="L1307" s="344">
        <v>28</v>
      </c>
      <c r="M1307" s="346">
        <v>30</v>
      </c>
      <c r="N1307" s="346">
        <v>382</v>
      </c>
      <c r="O1307" s="531"/>
      <c r="P1307" s="272"/>
      <c r="Q1307" s="274"/>
      <c r="R1307" s="274"/>
      <c r="S1307" s="274"/>
      <c r="T1307" s="274"/>
      <c r="U1307" s="274"/>
      <c r="V1307" s="274"/>
      <c r="W1307" s="274"/>
      <c r="X1307" s="60"/>
      <c r="Y1307" s="60"/>
      <c r="Z1307" s="60"/>
      <c r="AA1307" s="60"/>
      <c r="AB1307" s="60"/>
      <c r="AC1307" s="60"/>
      <c r="AD1307" s="60"/>
      <c r="AE1307" s="60"/>
      <c r="AF1307" s="60"/>
      <c r="AG1307" s="60"/>
      <c r="AH1307" s="438">
        <f>N1306+L1307-M1307</f>
        <v>382</v>
      </c>
    </row>
    <row r="1308" spans="1:34" s="447" customFormat="1" ht="12" customHeight="1" x14ac:dyDescent="0.2">
      <c r="A1308" s="594"/>
      <c r="B1308" s="591"/>
      <c r="C1308" s="462"/>
      <c r="D1308" s="632"/>
      <c r="E1308" s="462">
        <v>2013</v>
      </c>
      <c r="F1308" s="351"/>
      <c r="G1308" s="343">
        <v>15</v>
      </c>
      <c r="H1308" s="343">
        <v>3</v>
      </c>
      <c r="I1308" s="344">
        <v>18</v>
      </c>
      <c r="J1308" s="345">
        <v>26</v>
      </c>
      <c r="K1308" s="343">
        <v>3</v>
      </c>
      <c r="L1308" s="344">
        <v>29</v>
      </c>
      <c r="M1308" s="346">
        <v>11</v>
      </c>
      <c r="N1308" s="346">
        <v>400</v>
      </c>
      <c r="O1308" s="531"/>
      <c r="P1308" s="272"/>
      <c r="Q1308" s="274"/>
      <c r="R1308" s="274"/>
      <c r="S1308" s="274"/>
      <c r="T1308" s="274"/>
      <c r="U1308" s="274"/>
      <c r="V1308" s="274"/>
      <c r="W1308" s="274"/>
      <c r="X1308" s="60"/>
      <c r="Y1308" s="60"/>
      <c r="Z1308" s="60"/>
      <c r="AA1308" s="60"/>
      <c r="AB1308" s="60"/>
      <c r="AC1308" s="60"/>
      <c r="AD1308" s="60"/>
      <c r="AE1308" s="60"/>
      <c r="AF1308" s="60"/>
      <c r="AG1308" s="60"/>
      <c r="AH1308" s="438"/>
    </row>
    <row r="1309" spans="1:34" s="447" customFormat="1" ht="12" customHeight="1" x14ac:dyDescent="0.2">
      <c r="A1309" s="594"/>
      <c r="B1309" s="591"/>
      <c r="C1309" s="462"/>
      <c r="D1309" s="632"/>
      <c r="E1309" s="463">
        <v>2014</v>
      </c>
      <c r="F1309" s="351"/>
      <c r="G1309" s="343">
        <v>11</v>
      </c>
      <c r="H1309" s="343">
        <v>5</v>
      </c>
      <c r="I1309" s="344">
        <v>16</v>
      </c>
      <c r="J1309" s="345">
        <v>23</v>
      </c>
      <c r="K1309" s="343">
        <v>0</v>
      </c>
      <c r="L1309" s="344">
        <v>23</v>
      </c>
      <c r="M1309" s="346">
        <v>14</v>
      </c>
      <c r="N1309" s="346">
        <v>409</v>
      </c>
      <c r="O1309" s="531"/>
      <c r="P1309" s="272"/>
      <c r="Q1309" s="274"/>
      <c r="R1309" s="274"/>
      <c r="S1309" s="274"/>
      <c r="T1309" s="274"/>
      <c r="U1309" s="274"/>
      <c r="V1309" s="274"/>
      <c r="W1309" s="274"/>
      <c r="X1309" s="60"/>
      <c r="Y1309" s="60"/>
      <c r="Z1309" s="60"/>
      <c r="AA1309" s="60"/>
      <c r="AB1309" s="60"/>
      <c r="AC1309" s="60"/>
      <c r="AD1309" s="60"/>
      <c r="AE1309" s="60"/>
      <c r="AF1309" s="60"/>
      <c r="AG1309" s="60"/>
      <c r="AH1309" s="438"/>
    </row>
    <row r="1310" spans="1:34" s="170" customFormat="1" ht="6.75" customHeight="1" thickBot="1" x14ac:dyDescent="0.25">
      <c r="A1310" s="594"/>
      <c r="B1310" s="596"/>
      <c r="C1310" s="463"/>
      <c r="D1310" s="613"/>
      <c r="E1310" s="462"/>
      <c r="F1310" s="353">
        <v>12</v>
      </c>
      <c r="G1310" s="58"/>
      <c r="H1310" s="82"/>
      <c r="I1310" s="83"/>
      <c r="J1310" s="58"/>
      <c r="K1310" s="82"/>
      <c r="L1310" s="83"/>
      <c r="M1310" s="63"/>
      <c r="N1310" s="63"/>
      <c r="O1310" s="173"/>
      <c r="P1310" s="32"/>
      <c r="Q1310" s="11"/>
      <c r="R1310" s="11"/>
      <c r="S1310" s="11"/>
      <c r="T1310" s="11"/>
      <c r="U1310" s="11"/>
      <c r="V1310" s="11"/>
      <c r="W1310" s="11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447"/>
    </row>
    <row r="1311" spans="1:34" s="170" customFormat="1" ht="12" hidden="1" customHeight="1" x14ac:dyDescent="0.2">
      <c r="A1311" s="594">
        <v>1</v>
      </c>
      <c r="B1311" s="591"/>
      <c r="C1311" s="463"/>
      <c r="D1311" s="632" t="s">
        <v>237</v>
      </c>
      <c r="E1311" s="462">
        <v>2007</v>
      </c>
      <c r="F1311" s="352">
        <v>1</v>
      </c>
      <c r="G1311" s="58">
        <v>23</v>
      </c>
      <c r="H1311" s="82">
        <v>29</v>
      </c>
      <c r="I1311" s="83">
        <v>52</v>
      </c>
      <c r="J1311" s="58">
        <v>1</v>
      </c>
      <c r="K1311" s="82">
        <v>21</v>
      </c>
      <c r="L1311" s="83">
        <v>22</v>
      </c>
      <c r="M1311" s="63">
        <v>0</v>
      </c>
      <c r="N1311" s="63">
        <v>70</v>
      </c>
      <c r="O1311" s="173"/>
      <c r="P1311" s="32"/>
      <c r="Q1311" s="11"/>
      <c r="R1311" s="11"/>
      <c r="S1311" s="11"/>
      <c r="T1311" s="11"/>
      <c r="U1311" s="11"/>
      <c r="V1311" s="11"/>
      <c r="W1311" s="11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447"/>
    </row>
    <row r="1312" spans="1:34" s="170" customFormat="1" ht="12" hidden="1" customHeight="1" x14ac:dyDescent="0.2">
      <c r="A1312" s="594">
        <v>1</v>
      </c>
      <c r="B1312" s="591"/>
      <c r="C1312" s="463" t="s">
        <v>138</v>
      </c>
      <c r="D1312" s="632" t="s">
        <v>237</v>
      </c>
      <c r="E1312" s="462">
        <v>2008</v>
      </c>
      <c r="F1312" s="352">
        <v>2</v>
      </c>
      <c r="G1312" s="58">
        <v>12</v>
      </c>
      <c r="H1312" s="82">
        <v>31</v>
      </c>
      <c r="I1312" s="83">
        <v>43</v>
      </c>
      <c r="J1312" s="58">
        <v>7</v>
      </c>
      <c r="K1312" s="82">
        <v>16</v>
      </c>
      <c r="L1312" s="83">
        <v>23</v>
      </c>
      <c r="M1312" s="63">
        <v>0</v>
      </c>
      <c r="N1312" s="63">
        <v>93</v>
      </c>
      <c r="O1312" s="173"/>
      <c r="P1312" s="32"/>
      <c r="Q1312" s="11"/>
      <c r="R1312" s="11"/>
      <c r="S1312" s="11"/>
      <c r="T1312" s="11"/>
      <c r="U1312" s="11"/>
      <c r="V1312" s="11"/>
      <c r="W1312" s="11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447"/>
    </row>
    <row r="1313" spans="1:34" s="287" customFormat="1" ht="27" customHeight="1" x14ac:dyDescent="0.2">
      <c r="A1313" s="602"/>
      <c r="B1313" s="600"/>
      <c r="C1313" s="608"/>
      <c r="D1313" s="631" t="s">
        <v>199</v>
      </c>
      <c r="E1313" s="459" t="s">
        <v>198</v>
      </c>
      <c r="F1313" s="450">
        <v>28</v>
      </c>
      <c r="G1313" s="54" t="s">
        <v>253</v>
      </c>
      <c r="H1313" s="264"/>
      <c r="I1313" s="265"/>
      <c r="J1313" s="55" t="s">
        <v>254</v>
      </c>
      <c r="K1313" s="264"/>
      <c r="L1313" s="264"/>
      <c r="M1313" s="71" t="s">
        <v>255</v>
      </c>
      <c r="N1313" s="57" t="s">
        <v>256</v>
      </c>
      <c r="O1313" s="173"/>
      <c r="P1313" s="14"/>
      <c r="Q1313" s="18"/>
      <c r="R1313" s="16" t="s">
        <v>0</v>
      </c>
      <c r="S1313" s="18"/>
      <c r="T1313" s="19"/>
      <c r="U1313" s="17" t="s">
        <v>0</v>
      </c>
      <c r="V1313" s="20"/>
      <c r="W1313" s="21" t="s">
        <v>2</v>
      </c>
      <c r="X1313" s="14"/>
      <c r="Y1313" s="16"/>
      <c r="Z1313" s="18"/>
      <c r="AA1313" s="16" t="s">
        <v>0</v>
      </c>
      <c r="AB1313" s="18"/>
      <c r="AC1313" s="18"/>
      <c r="AD1313" s="16" t="s">
        <v>0</v>
      </c>
      <c r="AE1313" s="18"/>
      <c r="AF1313" s="16" t="s">
        <v>1</v>
      </c>
      <c r="AG1313" s="16" t="s">
        <v>2</v>
      </c>
      <c r="AH1313" s="447"/>
    </row>
    <row r="1314" spans="1:34" s="170" customFormat="1" ht="6.75" customHeight="1" x14ac:dyDescent="0.2">
      <c r="A1314" s="594"/>
      <c r="B1314" s="591"/>
      <c r="C1314" s="462"/>
      <c r="D1314" s="632"/>
      <c r="E1314" s="462"/>
      <c r="F1314" s="351">
        <v>0</v>
      </c>
      <c r="G1314" s="58"/>
      <c r="H1314" s="82"/>
      <c r="I1314" s="83"/>
      <c r="J1314" s="58"/>
      <c r="K1314" s="82"/>
      <c r="L1314" s="83"/>
      <c r="M1314" s="63"/>
      <c r="N1314" s="63"/>
      <c r="O1314" s="173"/>
      <c r="P1314" s="32"/>
      <c r="Q1314" s="11"/>
      <c r="R1314" s="11"/>
      <c r="S1314" s="11"/>
      <c r="T1314" s="11"/>
      <c r="U1314" s="11"/>
      <c r="V1314" s="11"/>
      <c r="W1314" s="11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447"/>
    </row>
    <row r="1315" spans="1:34" s="170" customFormat="1" ht="12" hidden="1" customHeight="1" x14ac:dyDescent="0.2">
      <c r="A1315" s="594">
        <v>1</v>
      </c>
      <c r="B1315" s="591"/>
      <c r="C1315" s="462"/>
      <c r="D1315" s="613" t="s">
        <v>111</v>
      </c>
      <c r="E1315" s="462">
        <v>1999</v>
      </c>
      <c r="F1315" s="351">
        <v>1</v>
      </c>
      <c r="G1315" s="58">
        <v>0</v>
      </c>
      <c r="H1315" s="82">
        <v>1</v>
      </c>
      <c r="I1315" s="83">
        <v>1</v>
      </c>
      <c r="J1315" s="58">
        <v>0</v>
      </c>
      <c r="K1315" s="82">
        <v>0</v>
      </c>
      <c r="L1315" s="83">
        <v>0</v>
      </c>
      <c r="M1315" s="63">
        <v>0</v>
      </c>
      <c r="N1315" s="63">
        <v>0</v>
      </c>
      <c r="O1315" s="173"/>
      <c r="P1315" s="32"/>
      <c r="Q1315" s="12"/>
      <c r="R1315" s="11"/>
      <c r="S1315" s="11"/>
      <c r="T1315" s="12"/>
      <c r="U1315" s="11"/>
      <c r="V1315" s="11"/>
      <c r="W1315" s="13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447"/>
    </row>
    <row r="1316" spans="1:34" s="170" customFormat="1" ht="12" hidden="1" customHeight="1" x14ac:dyDescent="0.2">
      <c r="A1316" s="594">
        <v>1</v>
      </c>
      <c r="B1316" s="591"/>
      <c r="C1316" s="463" t="s">
        <v>65</v>
      </c>
      <c r="D1316" s="613" t="s">
        <v>111</v>
      </c>
      <c r="E1316" s="462">
        <v>2000</v>
      </c>
      <c r="F1316" s="351">
        <v>2</v>
      </c>
      <c r="G1316" s="58">
        <v>0</v>
      </c>
      <c r="H1316" s="82">
        <v>0</v>
      </c>
      <c r="I1316" s="83">
        <v>0</v>
      </c>
      <c r="J1316" s="58">
        <v>0</v>
      </c>
      <c r="K1316" s="82">
        <v>0</v>
      </c>
      <c r="L1316" s="83">
        <v>0</v>
      </c>
      <c r="M1316" s="63">
        <v>0</v>
      </c>
      <c r="N1316" s="63">
        <v>0</v>
      </c>
      <c r="O1316" s="173"/>
      <c r="P1316" s="32"/>
      <c r="Q1316" s="12"/>
      <c r="R1316" s="11"/>
      <c r="S1316" s="11"/>
      <c r="T1316" s="12"/>
      <c r="U1316" s="11"/>
      <c r="V1316" s="11"/>
      <c r="W1316" s="13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447"/>
    </row>
    <row r="1317" spans="1:34" s="170" customFormat="1" ht="12" hidden="1" customHeight="1" thickBot="1" x14ac:dyDescent="0.25">
      <c r="A1317" s="594">
        <v>1</v>
      </c>
      <c r="B1317" s="591"/>
      <c r="C1317" s="463" t="s">
        <v>65</v>
      </c>
      <c r="D1317" s="613" t="s">
        <v>111</v>
      </c>
      <c r="E1317" s="462">
        <v>2001</v>
      </c>
      <c r="F1317" s="353">
        <v>3</v>
      </c>
      <c r="G1317" s="58">
        <v>1</v>
      </c>
      <c r="H1317" s="82">
        <v>3</v>
      </c>
      <c r="I1317" s="83">
        <v>4</v>
      </c>
      <c r="J1317" s="58">
        <v>0</v>
      </c>
      <c r="K1317" s="82">
        <v>0</v>
      </c>
      <c r="L1317" s="83">
        <v>0</v>
      </c>
      <c r="M1317" s="63">
        <v>0</v>
      </c>
      <c r="N1317" s="63">
        <v>0</v>
      </c>
      <c r="O1317" s="173"/>
      <c r="P1317" s="32"/>
      <c r="Q1317" s="12"/>
      <c r="R1317" s="11"/>
      <c r="S1317" s="11"/>
      <c r="T1317" s="12"/>
      <c r="U1317" s="11"/>
      <c r="V1317" s="11"/>
      <c r="W1317" s="13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447"/>
    </row>
    <row r="1318" spans="1:34" s="170" customFormat="1" ht="12" hidden="1" customHeight="1" x14ac:dyDescent="0.2">
      <c r="A1318" s="594">
        <v>1</v>
      </c>
      <c r="B1318" s="593"/>
      <c r="C1318" s="463" t="s">
        <v>65</v>
      </c>
      <c r="D1318" s="613" t="s">
        <v>111</v>
      </c>
      <c r="E1318" s="462">
        <v>2002</v>
      </c>
      <c r="F1318" s="351">
        <v>2</v>
      </c>
      <c r="G1318" s="58">
        <v>15</v>
      </c>
      <c r="H1318" s="82">
        <v>2</v>
      </c>
      <c r="I1318" s="83">
        <v>17</v>
      </c>
      <c r="J1318" s="58">
        <v>0</v>
      </c>
      <c r="K1318" s="82">
        <v>0</v>
      </c>
      <c r="L1318" s="83">
        <v>0</v>
      </c>
      <c r="M1318" s="63">
        <v>0</v>
      </c>
      <c r="N1318" s="63">
        <v>0</v>
      </c>
      <c r="O1318" s="172"/>
      <c r="P1318" s="22"/>
      <c r="Q1318" s="5"/>
      <c r="R1318" s="4"/>
      <c r="S1318" s="4"/>
      <c r="T1318" s="5"/>
      <c r="U1318" s="4"/>
      <c r="V1318" s="4"/>
      <c r="W1318" s="6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22"/>
      <c r="AH1318" s="447"/>
    </row>
    <row r="1319" spans="1:34" s="170" customFormat="1" ht="12" hidden="1" customHeight="1" x14ac:dyDescent="0.2">
      <c r="A1319" s="594">
        <v>1</v>
      </c>
      <c r="B1319" s="591"/>
      <c r="C1319" s="463" t="s">
        <v>65</v>
      </c>
      <c r="D1319" s="613" t="s">
        <v>111</v>
      </c>
      <c r="E1319" s="462">
        <v>2003</v>
      </c>
      <c r="F1319" s="351">
        <v>3</v>
      </c>
      <c r="G1319" s="58">
        <v>3</v>
      </c>
      <c r="H1319" s="82">
        <v>4</v>
      </c>
      <c r="I1319" s="83">
        <v>7</v>
      </c>
      <c r="J1319" s="58">
        <v>0</v>
      </c>
      <c r="K1319" s="82">
        <v>1</v>
      </c>
      <c r="L1319" s="83">
        <v>1</v>
      </c>
      <c r="M1319" s="63">
        <v>0</v>
      </c>
      <c r="N1319" s="63">
        <v>1</v>
      </c>
      <c r="O1319" s="172"/>
      <c r="P1319" s="31">
        <v>162</v>
      </c>
      <c r="Q1319" s="12"/>
      <c r="R1319" s="11"/>
      <c r="S1319" s="11"/>
      <c r="T1319" s="12"/>
      <c r="U1319" s="11"/>
      <c r="V1319" s="11"/>
      <c r="W1319" s="13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447"/>
    </row>
    <row r="1320" spans="1:34" s="170" customFormat="1" ht="12" hidden="1" customHeight="1" x14ac:dyDescent="0.2">
      <c r="A1320" s="594">
        <v>1</v>
      </c>
      <c r="B1320" s="591"/>
      <c r="C1320" s="463" t="s">
        <v>65</v>
      </c>
      <c r="D1320" s="613" t="s">
        <v>111</v>
      </c>
      <c r="E1320" s="462">
        <v>2004</v>
      </c>
      <c r="F1320" s="351">
        <v>4</v>
      </c>
      <c r="G1320" s="58">
        <v>8</v>
      </c>
      <c r="H1320" s="82">
        <v>13</v>
      </c>
      <c r="I1320" s="83">
        <v>21</v>
      </c>
      <c r="J1320" s="58">
        <v>0</v>
      </c>
      <c r="K1320" s="82">
        <v>0</v>
      </c>
      <c r="L1320" s="83">
        <v>0</v>
      </c>
      <c r="M1320" s="63">
        <v>0</v>
      </c>
      <c r="N1320" s="63">
        <v>1</v>
      </c>
      <c r="O1320" s="173"/>
      <c r="P1320" s="31"/>
      <c r="Q1320" s="12"/>
      <c r="R1320" s="11"/>
      <c r="S1320" s="11"/>
      <c r="T1320" s="12"/>
      <c r="U1320" s="11"/>
      <c r="V1320" s="11"/>
      <c r="W1320" s="13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447"/>
    </row>
    <row r="1321" spans="1:34" s="170" customFormat="1" ht="12" hidden="1" customHeight="1" x14ac:dyDescent="0.2">
      <c r="A1321" s="594">
        <v>1</v>
      </c>
      <c r="B1321" s="591"/>
      <c r="C1321" s="463" t="s">
        <v>65</v>
      </c>
      <c r="D1321" s="613" t="s">
        <v>111</v>
      </c>
      <c r="E1321" s="461">
        <v>2006</v>
      </c>
      <c r="F1321" s="352">
        <v>7</v>
      </c>
      <c r="G1321" s="58">
        <v>26</v>
      </c>
      <c r="H1321" s="82">
        <v>44</v>
      </c>
      <c r="I1321" s="83">
        <v>70</v>
      </c>
      <c r="J1321" s="58">
        <v>8</v>
      </c>
      <c r="K1321" s="82">
        <v>0</v>
      </c>
      <c r="L1321" s="83">
        <v>8</v>
      </c>
      <c r="M1321" s="63">
        <v>0</v>
      </c>
      <c r="N1321" s="63">
        <v>17</v>
      </c>
      <c r="O1321" s="173"/>
      <c r="P1321" s="31"/>
      <c r="Q1321" s="12"/>
      <c r="R1321" s="11"/>
      <c r="S1321" s="11"/>
      <c r="T1321" s="12"/>
      <c r="U1321" s="11"/>
      <c r="V1321" s="11"/>
      <c r="W1321" s="13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447"/>
    </row>
    <row r="1322" spans="1:34" s="170" customFormat="1" ht="12" hidden="1" customHeight="1" x14ac:dyDescent="0.2">
      <c r="A1322" s="594">
        <v>1</v>
      </c>
      <c r="B1322" s="591"/>
      <c r="C1322" s="463" t="s">
        <v>65</v>
      </c>
      <c r="D1322" s="613" t="s">
        <v>111</v>
      </c>
      <c r="E1322" s="461">
        <v>2007</v>
      </c>
      <c r="F1322" s="351">
        <v>8</v>
      </c>
      <c r="G1322" s="58">
        <v>10</v>
      </c>
      <c r="H1322" s="82">
        <v>21</v>
      </c>
      <c r="I1322" s="83">
        <v>31</v>
      </c>
      <c r="J1322" s="58">
        <v>13</v>
      </c>
      <c r="K1322" s="82">
        <v>16</v>
      </c>
      <c r="L1322" s="83">
        <v>29</v>
      </c>
      <c r="M1322" s="63">
        <v>0</v>
      </c>
      <c r="N1322" s="63">
        <v>46</v>
      </c>
      <c r="O1322" s="173"/>
      <c r="P1322" s="32"/>
      <c r="Q1322" s="11"/>
      <c r="R1322" s="11"/>
      <c r="S1322" s="11"/>
      <c r="T1322" s="11"/>
      <c r="U1322" s="11"/>
      <c r="V1322" s="11"/>
      <c r="W1322" s="11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447"/>
    </row>
    <row r="1323" spans="1:34" s="170" customFormat="1" ht="12" hidden="1" customHeight="1" x14ac:dyDescent="0.2">
      <c r="A1323" s="594">
        <v>1</v>
      </c>
      <c r="B1323" s="591"/>
      <c r="C1323" s="463" t="s">
        <v>65</v>
      </c>
      <c r="D1323" s="613" t="s">
        <v>111</v>
      </c>
      <c r="E1323" s="461">
        <v>2008</v>
      </c>
      <c r="F1323" s="352">
        <v>9</v>
      </c>
      <c r="G1323" s="58">
        <v>1</v>
      </c>
      <c r="H1323" s="82">
        <v>19</v>
      </c>
      <c r="I1323" s="83">
        <v>20</v>
      </c>
      <c r="J1323" s="58">
        <v>0</v>
      </c>
      <c r="K1323" s="82">
        <v>0</v>
      </c>
      <c r="L1323" s="83">
        <v>0</v>
      </c>
      <c r="M1323" s="63">
        <v>0</v>
      </c>
      <c r="N1323" s="63">
        <v>46</v>
      </c>
      <c r="O1323" s="173"/>
      <c r="P1323" s="32"/>
      <c r="Q1323" s="11"/>
      <c r="R1323" s="11"/>
      <c r="S1323" s="11"/>
      <c r="T1323" s="11"/>
      <c r="U1323" s="11"/>
      <c r="V1323" s="11"/>
      <c r="W1323" s="11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447"/>
    </row>
    <row r="1324" spans="1:34" s="170" customFormat="1" ht="12" hidden="1" customHeight="1" x14ac:dyDescent="0.2">
      <c r="A1324" s="594">
        <v>1</v>
      </c>
      <c r="B1324" s="591"/>
      <c r="C1324" s="609"/>
      <c r="D1324" s="471"/>
      <c r="E1324" s="461">
        <v>2009</v>
      </c>
      <c r="F1324" s="351">
        <v>10</v>
      </c>
      <c r="G1324" s="58">
        <v>3</v>
      </c>
      <c r="H1324" s="82">
        <v>21</v>
      </c>
      <c r="I1324" s="83">
        <v>24</v>
      </c>
      <c r="J1324" s="58">
        <v>7</v>
      </c>
      <c r="K1324" s="77">
        <v>11</v>
      </c>
      <c r="L1324" s="83">
        <v>18</v>
      </c>
      <c r="M1324" s="63">
        <v>0</v>
      </c>
      <c r="N1324" s="63">
        <v>64</v>
      </c>
      <c r="O1324" s="173"/>
      <c r="P1324" s="32"/>
      <c r="Q1324" s="11"/>
      <c r="R1324" s="11"/>
      <c r="S1324" s="11"/>
      <c r="T1324" s="11"/>
      <c r="U1324" s="11"/>
      <c r="V1324" s="11"/>
      <c r="W1324" s="11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447"/>
    </row>
    <row r="1325" spans="1:34" s="170" customFormat="1" ht="12" customHeight="1" x14ac:dyDescent="0.2">
      <c r="A1325" s="594">
        <v>1</v>
      </c>
      <c r="B1325" s="591"/>
      <c r="C1325" s="463" t="s">
        <v>65</v>
      </c>
      <c r="D1325" s="613" t="s">
        <v>111</v>
      </c>
      <c r="E1325" s="462">
        <v>2010</v>
      </c>
      <c r="F1325" s="352">
        <v>11</v>
      </c>
      <c r="G1325" s="409">
        <v>0</v>
      </c>
      <c r="H1325" s="410">
        <v>35</v>
      </c>
      <c r="I1325" s="411">
        <f>SUM(H1325,G1325)</f>
        <v>35</v>
      </c>
      <c r="J1325" s="409">
        <v>2</v>
      </c>
      <c r="K1325" s="412">
        <v>16</v>
      </c>
      <c r="L1325" s="411">
        <f>SUM(K1325,J1325)</f>
        <v>18</v>
      </c>
      <c r="M1325" s="65">
        <v>0</v>
      </c>
      <c r="N1325" s="65">
        <v>82</v>
      </c>
      <c r="O1325" s="172"/>
      <c r="P1325" s="32"/>
      <c r="Q1325" s="11"/>
      <c r="R1325" s="11"/>
      <c r="S1325" s="11"/>
      <c r="T1325" s="11"/>
      <c r="U1325" s="11"/>
      <c r="V1325" s="11"/>
      <c r="W1325" s="11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438"/>
    </row>
    <row r="1326" spans="1:34" s="482" customFormat="1" ht="12" customHeight="1" x14ac:dyDescent="0.2">
      <c r="A1326" s="74"/>
      <c r="B1326" s="591"/>
      <c r="C1326" s="463"/>
      <c r="D1326" s="613"/>
      <c r="E1326" s="463">
        <v>2011</v>
      </c>
      <c r="F1326" s="352"/>
      <c r="G1326" s="409" t="s">
        <v>331</v>
      </c>
      <c r="H1326" s="410" t="s">
        <v>331</v>
      </c>
      <c r="I1326" s="411" t="s">
        <v>331</v>
      </c>
      <c r="J1326" s="409" t="s">
        <v>331</v>
      </c>
      <c r="K1326" s="412" t="s">
        <v>331</v>
      </c>
      <c r="L1326" s="411" t="s">
        <v>331</v>
      </c>
      <c r="M1326" s="408" t="s">
        <v>331</v>
      </c>
      <c r="N1326" s="408">
        <v>81</v>
      </c>
      <c r="O1326" s="533" t="s">
        <v>5</v>
      </c>
      <c r="P1326" s="272"/>
      <c r="Q1326" s="274"/>
      <c r="R1326" s="274"/>
      <c r="S1326" s="274"/>
      <c r="T1326" s="274"/>
      <c r="U1326" s="274"/>
      <c r="V1326" s="274"/>
      <c r="W1326" s="274"/>
      <c r="X1326" s="60"/>
      <c r="Y1326" s="60"/>
      <c r="Z1326" s="60"/>
      <c r="AA1326" s="60"/>
      <c r="AB1326" s="60"/>
      <c r="AC1326" s="60"/>
      <c r="AD1326" s="60"/>
      <c r="AE1326" s="60"/>
      <c r="AF1326" s="60"/>
      <c r="AG1326" s="60"/>
      <c r="AH1326" s="438">
        <v>81</v>
      </c>
    </row>
    <row r="1327" spans="1:34" s="482" customFormat="1" ht="12" customHeight="1" x14ac:dyDescent="0.2">
      <c r="A1327" s="74"/>
      <c r="B1327" s="591"/>
      <c r="C1327" s="463"/>
      <c r="D1327" s="613"/>
      <c r="E1327" s="462" t="s">
        <v>381</v>
      </c>
      <c r="F1327" s="352"/>
      <c r="G1327" s="342">
        <v>32</v>
      </c>
      <c r="H1327" s="343">
        <v>0</v>
      </c>
      <c r="I1327" s="344">
        <v>32</v>
      </c>
      <c r="J1327" s="345">
        <v>32</v>
      </c>
      <c r="K1327" s="343">
        <v>0</v>
      </c>
      <c r="L1327" s="344">
        <v>32</v>
      </c>
      <c r="M1327" s="346">
        <v>0</v>
      </c>
      <c r="N1327" s="346">
        <v>113</v>
      </c>
      <c r="O1327" s="533"/>
      <c r="P1327" s="272"/>
      <c r="Q1327" s="274"/>
      <c r="R1327" s="274"/>
      <c r="S1327" s="274"/>
      <c r="T1327" s="274"/>
      <c r="U1327" s="274"/>
      <c r="V1327" s="274"/>
      <c r="W1327" s="274"/>
      <c r="X1327" s="60"/>
      <c r="Y1327" s="60"/>
      <c r="Z1327" s="60"/>
      <c r="AA1327" s="60"/>
      <c r="AB1327" s="60"/>
      <c r="AC1327" s="60"/>
      <c r="AD1327" s="60"/>
      <c r="AE1327" s="60"/>
      <c r="AF1327" s="60"/>
      <c r="AG1327" s="60"/>
      <c r="AH1327" s="438">
        <f>N1326+L1327-M1327</f>
        <v>113</v>
      </c>
    </row>
    <row r="1328" spans="1:34" s="482" customFormat="1" ht="12" customHeight="1" x14ac:dyDescent="0.2">
      <c r="A1328" s="74"/>
      <c r="B1328" s="591"/>
      <c r="C1328" s="463"/>
      <c r="D1328" s="613"/>
      <c r="E1328" s="463">
        <v>2013</v>
      </c>
      <c r="F1328" s="352"/>
      <c r="G1328" s="409" t="s">
        <v>331</v>
      </c>
      <c r="H1328" s="410" t="s">
        <v>331</v>
      </c>
      <c r="I1328" s="411" t="s">
        <v>331</v>
      </c>
      <c r="J1328" s="409" t="s">
        <v>331</v>
      </c>
      <c r="K1328" s="412" t="s">
        <v>331</v>
      </c>
      <c r="L1328" s="411" t="s">
        <v>331</v>
      </c>
      <c r="M1328" s="408" t="s">
        <v>331</v>
      </c>
      <c r="N1328" s="408">
        <v>113</v>
      </c>
      <c r="O1328" s="533"/>
      <c r="P1328" s="272"/>
      <c r="Q1328" s="274"/>
      <c r="R1328" s="274"/>
      <c r="S1328" s="274"/>
      <c r="T1328" s="274"/>
      <c r="U1328" s="274"/>
      <c r="V1328" s="274"/>
      <c r="W1328" s="274"/>
      <c r="X1328" s="60"/>
      <c r="Y1328" s="60"/>
      <c r="Z1328" s="60"/>
      <c r="AA1328" s="60"/>
      <c r="AB1328" s="60"/>
      <c r="AC1328" s="60"/>
      <c r="AD1328" s="60"/>
      <c r="AE1328" s="60"/>
      <c r="AF1328" s="60"/>
      <c r="AG1328" s="60"/>
      <c r="AH1328" s="438"/>
    </row>
    <row r="1329" spans="1:34" s="482" customFormat="1" ht="12" customHeight="1" x14ac:dyDescent="0.2">
      <c r="A1329" s="74"/>
      <c r="B1329" s="591"/>
      <c r="C1329" s="463"/>
      <c r="D1329" s="613"/>
      <c r="E1329" s="463">
        <v>2014</v>
      </c>
      <c r="F1329" s="352"/>
      <c r="G1329" s="409">
        <v>1</v>
      </c>
      <c r="H1329" s="410">
        <v>6</v>
      </c>
      <c r="I1329" s="411">
        <v>7</v>
      </c>
      <c r="J1329" s="409">
        <v>1</v>
      </c>
      <c r="K1329" s="412">
        <v>5</v>
      </c>
      <c r="L1329" s="411">
        <v>6</v>
      </c>
      <c r="M1329" s="408">
        <v>0</v>
      </c>
      <c r="N1329" s="408">
        <v>114</v>
      </c>
      <c r="O1329" s="533"/>
      <c r="P1329" s="272"/>
      <c r="Q1329" s="274"/>
      <c r="R1329" s="274"/>
      <c r="S1329" s="274"/>
      <c r="T1329" s="274"/>
      <c r="U1329" s="274"/>
      <c r="V1329" s="274"/>
      <c r="W1329" s="274"/>
      <c r="X1329" s="60"/>
      <c r="Y1329" s="60"/>
      <c r="Z1329" s="60"/>
      <c r="AA1329" s="60"/>
      <c r="AB1329" s="60"/>
      <c r="AC1329" s="60"/>
      <c r="AD1329" s="60"/>
      <c r="AE1329" s="60"/>
      <c r="AF1329" s="60"/>
      <c r="AG1329" s="60"/>
      <c r="AH1329" s="438"/>
    </row>
    <row r="1330" spans="1:34" s="147" customFormat="1" ht="7.5" customHeight="1" thickBot="1" x14ac:dyDescent="0.25">
      <c r="A1330" s="593"/>
      <c r="B1330" s="595"/>
      <c r="C1330" s="609"/>
      <c r="D1330" s="632"/>
      <c r="E1330" s="462"/>
      <c r="F1330" s="355">
        <v>11</v>
      </c>
      <c r="G1330" s="58"/>
      <c r="H1330" s="82"/>
      <c r="I1330" s="83"/>
      <c r="J1330" s="58"/>
      <c r="K1330" s="82"/>
      <c r="L1330" s="83"/>
      <c r="M1330" s="63"/>
      <c r="N1330" s="64"/>
      <c r="O1330" s="172"/>
      <c r="P1330" s="25"/>
      <c r="Q1330" s="4"/>
      <c r="R1330" s="4"/>
      <c r="S1330" s="4"/>
      <c r="T1330" s="4"/>
      <c r="U1330" s="4"/>
      <c r="V1330" s="4"/>
      <c r="W1330" s="4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22"/>
      <c r="AH1330" s="447"/>
    </row>
    <row r="1331" spans="1:34" s="170" customFormat="1" ht="12" hidden="1" customHeight="1" x14ac:dyDescent="0.2">
      <c r="A1331" s="594">
        <v>1</v>
      </c>
      <c r="B1331" s="591"/>
      <c r="C1331" s="609"/>
      <c r="D1331" s="471"/>
      <c r="E1331" s="462">
        <v>2009</v>
      </c>
      <c r="F1331" s="352">
        <v>3</v>
      </c>
      <c r="G1331" s="58">
        <v>23</v>
      </c>
      <c r="H1331" s="82">
        <v>50</v>
      </c>
      <c r="I1331" s="83">
        <v>73</v>
      </c>
      <c r="J1331" s="58">
        <v>21</v>
      </c>
      <c r="K1331" s="77">
        <v>37</v>
      </c>
      <c r="L1331" s="83">
        <v>58</v>
      </c>
      <c r="M1331" s="63">
        <v>0</v>
      </c>
      <c r="N1331" s="63">
        <v>151</v>
      </c>
      <c r="O1331" s="173"/>
      <c r="P1331" s="32"/>
      <c r="Q1331" s="11"/>
      <c r="R1331" s="11"/>
      <c r="S1331" s="11"/>
      <c r="T1331" s="11"/>
      <c r="U1331" s="11"/>
      <c r="V1331" s="11"/>
      <c r="W1331" s="11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447"/>
    </row>
    <row r="1332" spans="1:34" s="170" customFormat="1" ht="12" customHeight="1" x14ac:dyDescent="0.2">
      <c r="A1332" s="594">
        <v>1</v>
      </c>
      <c r="B1332" s="591"/>
      <c r="C1332" s="463" t="s">
        <v>138</v>
      </c>
      <c r="D1332" s="632" t="s">
        <v>237</v>
      </c>
      <c r="E1332" s="462">
        <v>2010</v>
      </c>
      <c r="F1332" s="352">
        <v>3</v>
      </c>
      <c r="G1332" s="58">
        <v>32</v>
      </c>
      <c r="H1332" s="82">
        <v>39</v>
      </c>
      <c r="I1332" s="411">
        <f>SUM(H1332,G1332)</f>
        <v>71</v>
      </c>
      <c r="J1332" s="58">
        <v>39</v>
      </c>
      <c r="K1332" s="77">
        <v>33</v>
      </c>
      <c r="L1332" s="411">
        <f>SUM(K1332,J1332)</f>
        <v>72</v>
      </c>
      <c r="M1332" s="63">
        <v>22</v>
      </c>
      <c r="N1332" s="63">
        <v>223</v>
      </c>
      <c r="O1332" s="173" t="s">
        <v>5</v>
      </c>
      <c r="P1332" s="32"/>
      <c r="Q1332" s="11"/>
      <c r="R1332" s="11"/>
      <c r="S1332" s="11"/>
      <c r="T1332" s="11"/>
      <c r="U1332" s="11"/>
      <c r="V1332" s="11"/>
      <c r="W1332" s="11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438"/>
    </row>
    <row r="1333" spans="1:34" s="447" customFormat="1" ht="12" customHeight="1" x14ac:dyDescent="0.2">
      <c r="A1333" s="594"/>
      <c r="B1333" s="591"/>
      <c r="C1333" s="463"/>
      <c r="D1333" s="613"/>
      <c r="E1333" s="462">
        <v>2011</v>
      </c>
      <c r="F1333" s="352"/>
      <c r="G1333" s="58">
        <v>40</v>
      </c>
      <c r="H1333" s="82">
        <v>71</v>
      </c>
      <c r="I1333" s="411">
        <f>SUM(H1333,G1333)</f>
        <v>111</v>
      </c>
      <c r="J1333" s="58">
        <v>42</v>
      </c>
      <c r="K1333" s="77">
        <v>49</v>
      </c>
      <c r="L1333" s="411">
        <f>SUM(K1333,J1333)</f>
        <v>91</v>
      </c>
      <c r="M1333" s="63">
        <v>34</v>
      </c>
      <c r="N1333" s="63">
        <v>314</v>
      </c>
      <c r="O1333" s="173" t="s">
        <v>5</v>
      </c>
      <c r="P1333" s="272"/>
      <c r="Q1333" s="274"/>
      <c r="R1333" s="274"/>
      <c r="S1333" s="274"/>
      <c r="T1333" s="274"/>
      <c r="U1333" s="274"/>
      <c r="V1333" s="274"/>
      <c r="W1333" s="274"/>
      <c r="X1333" s="60"/>
      <c r="Y1333" s="60"/>
      <c r="Z1333" s="60"/>
      <c r="AA1333" s="60"/>
      <c r="AB1333" s="60"/>
      <c r="AC1333" s="60"/>
      <c r="AD1333" s="60"/>
      <c r="AE1333" s="60"/>
      <c r="AF1333" s="60"/>
      <c r="AG1333" s="60"/>
      <c r="AH1333" s="438">
        <v>314</v>
      </c>
    </row>
    <row r="1334" spans="1:34" s="447" customFormat="1" ht="12" customHeight="1" x14ac:dyDescent="0.2">
      <c r="A1334" s="594"/>
      <c r="B1334" s="591"/>
      <c r="C1334" s="463"/>
      <c r="D1334" s="613"/>
      <c r="E1334" s="462" t="s">
        <v>381</v>
      </c>
      <c r="F1334" s="352"/>
      <c r="G1334" s="409">
        <v>54</v>
      </c>
      <c r="H1334" s="410">
        <v>65</v>
      </c>
      <c r="I1334" s="411">
        <v>119</v>
      </c>
      <c r="J1334" s="409">
        <v>49</v>
      </c>
      <c r="K1334" s="412">
        <v>38</v>
      </c>
      <c r="L1334" s="411">
        <v>87</v>
      </c>
      <c r="M1334" s="408">
        <v>42</v>
      </c>
      <c r="N1334" s="63">
        <v>359</v>
      </c>
      <c r="O1334" s="533"/>
      <c r="P1334" s="272"/>
      <c r="Q1334" s="274"/>
      <c r="R1334" s="274"/>
      <c r="S1334" s="274"/>
      <c r="T1334" s="274"/>
      <c r="U1334" s="274"/>
      <c r="V1334" s="274"/>
      <c r="W1334" s="274"/>
      <c r="X1334" s="60"/>
      <c r="Y1334" s="60"/>
      <c r="Z1334" s="60"/>
      <c r="AA1334" s="60"/>
      <c r="AB1334" s="60"/>
      <c r="AC1334" s="60"/>
      <c r="AD1334" s="60"/>
      <c r="AE1334" s="60"/>
      <c r="AF1334" s="60"/>
      <c r="AG1334" s="60"/>
      <c r="AH1334" s="438">
        <f>N1333+L1334-M1334</f>
        <v>359</v>
      </c>
    </row>
    <row r="1335" spans="1:34" s="447" customFormat="1" ht="12" customHeight="1" x14ac:dyDescent="0.2">
      <c r="A1335" s="594"/>
      <c r="B1335" s="591"/>
      <c r="C1335" s="463"/>
      <c r="D1335" s="613"/>
      <c r="E1335" s="463">
        <v>2013</v>
      </c>
      <c r="F1335" s="352"/>
      <c r="G1335" s="409">
        <v>113</v>
      </c>
      <c r="H1335" s="410">
        <v>102</v>
      </c>
      <c r="I1335" s="411">
        <v>215</v>
      </c>
      <c r="J1335" s="409">
        <v>38</v>
      </c>
      <c r="K1335" s="412">
        <v>44</v>
      </c>
      <c r="L1335" s="411">
        <v>82</v>
      </c>
      <c r="M1335" s="408">
        <v>16</v>
      </c>
      <c r="N1335" s="63">
        <v>425</v>
      </c>
      <c r="O1335" s="533"/>
      <c r="P1335" s="272"/>
      <c r="Q1335" s="274"/>
      <c r="R1335" s="274"/>
      <c r="S1335" s="274"/>
      <c r="T1335" s="274"/>
      <c r="U1335" s="274"/>
      <c r="V1335" s="274"/>
      <c r="W1335" s="274"/>
      <c r="X1335" s="60"/>
      <c r="Y1335" s="60"/>
      <c r="Z1335" s="60"/>
      <c r="AA1335" s="60"/>
      <c r="AB1335" s="60"/>
      <c r="AC1335" s="60"/>
      <c r="AD1335" s="60"/>
      <c r="AE1335" s="60"/>
      <c r="AF1335" s="60"/>
      <c r="AG1335" s="60"/>
      <c r="AH1335" s="438"/>
    </row>
    <row r="1336" spans="1:34" s="447" customFormat="1" ht="12" customHeight="1" x14ac:dyDescent="0.2">
      <c r="A1336" s="594"/>
      <c r="B1336" s="591"/>
      <c r="C1336" s="463"/>
      <c r="D1336" s="613"/>
      <c r="E1336" s="463">
        <v>2014</v>
      </c>
      <c r="F1336" s="352"/>
      <c r="G1336" s="409">
        <v>77</v>
      </c>
      <c r="H1336" s="410">
        <v>125</v>
      </c>
      <c r="I1336" s="411">
        <v>202</v>
      </c>
      <c r="J1336" s="409">
        <v>59</v>
      </c>
      <c r="K1336" s="412">
        <v>60</v>
      </c>
      <c r="L1336" s="411">
        <v>119</v>
      </c>
      <c r="M1336" s="408">
        <v>78</v>
      </c>
      <c r="N1336" s="63">
        <v>524</v>
      </c>
      <c r="O1336" s="533"/>
      <c r="P1336" s="272"/>
      <c r="Q1336" s="274"/>
      <c r="R1336" s="274"/>
      <c r="S1336" s="274"/>
      <c r="T1336" s="274"/>
      <c r="U1336" s="274"/>
      <c r="V1336" s="274"/>
      <c r="W1336" s="274"/>
      <c r="X1336" s="60"/>
      <c r="Y1336" s="60"/>
      <c r="Z1336" s="60"/>
      <c r="AA1336" s="60"/>
      <c r="AB1336" s="60"/>
      <c r="AC1336" s="60"/>
      <c r="AD1336" s="60"/>
      <c r="AE1336" s="60"/>
      <c r="AF1336" s="60"/>
      <c r="AG1336" s="60"/>
      <c r="AH1336" s="438"/>
    </row>
    <row r="1337" spans="1:34" s="170" customFormat="1" ht="6.75" customHeight="1" thickBot="1" x14ac:dyDescent="0.25">
      <c r="A1337" s="594"/>
      <c r="B1337" s="596"/>
      <c r="C1337" s="463"/>
      <c r="D1337" s="613"/>
      <c r="E1337" s="462"/>
      <c r="F1337" s="352">
        <v>4</v>
      </c>
      <c r="G1337" s="58"/>
      <c r="H1337" s="82"/>
      <c r="I1337" s="83"/>
      <c r="J1337" s="58"/>
      <c r="K1337" s="82"/>
      <c r="L1337" s="83"/>
      <c r="M1337" s="63"/>
      <c r="N1337" s="63"/>
      <c r="O1337" s="173"/>
      <c r="P1337" s="32"/>
      <c r="Q1337" s="11"/>
      <c r="R1337" s="11"/>
      <c r="S1337" s="11"/>
      <c r="T1337" s="11"/>
      <c r="U1337" s="11"/>
      <c r="V1337" s="11"/>
      <c r="W1337" s="11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447"/>
    </row>
    <row r="1338" spans="1:34" s="170" customFormat="1" ht="12" hidden="1" customHeight="1" x14ac:dyDescent="0.2">
      <c r="A1338" s="594">
        <v>1</v>
      </c>
      <c r="B1338" s="593"/>
      <c r="C1338" s="463"/>
      <c r="D1338" s="613" t="s">
        <v>112</v>
      </c>
      <c r="E1338" s="462">
        <v>2000</v>
      </c>
      <c r="F1338" s="352">
        <v>5</v>
      </c>
      <c r="G1338" s="58">
        <v>0</v>
      </c>
      <c r="H1338" s="82">
        <v>0</v>
      </c>
      <c r="I1338" s="83">
        <v>0</v>
      </c>
      <c r="J1338" s="58">
        <v>0</v>
      </c>
      <c r="K1338" s="82">
        <v>0</v>
      </c>
      <c r="L1338" s="83">
        <v>0</v>
      </c>
      <c r="M1338" s="64">
        <v>0</v>
      </c>
      <c r="N1338" s="64">
        <v>0</v>
      </c>
      <c r="O1338" s="172"/>
      <c r="P1338" s="29">
        <v>845</v>
      </c>
      <c r="Q1338" s="5"/>
      <c r="R1338" s="4"/>
      <c r="S1338" s="4"/>
      <c r="T1338" s="5"/>
      <c r="U1338" s="4"/>
      <c r="V1338" s="4"/>
      <c r="W1338" s="6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22"/>
      <c r="AH1338" s="447"/>
    </row>
    <row r="1339" spans="1:34" s="170" customFormat="1" ht="12" hidden="1" customHeight="1" x14ac:dyDescent="0.2">
      <c r="A1339" s="594">
        <v>1</v>
      </c>
      <c r="B1339" s="593"/>
      <c r="C1339" s="463" t="s">
        <v>57</v>
      </c>
      <c r="D1339" s="613" t="s">
        <v>112</v>
      </c>
      <c r="E1339" s="462">
        <v>2001</v>
      </c>
      <c r="F1339" s="352">
        <v>6</v>
      </c>
      <c r="G1339" s="58">
        <v>0</v>
      </c>
      <c r="H1339" s="82">
        <v>0</v>
      </c>
      <c r="I1339" s="83">
        <v>0</v>
      </c>
      <c r="J1339" s="58">
        <v>0</v>
      </c>
      <c r="K1339" s="82">
        <v>0</v>
      </c>
      <c r="L1339" s="83">
        <v>0</v>
      </c>
      <c r="M1339" s="64">
        <v>0</v>
      </c>
      <c r="N1339" s="64">
        <v>0</v>
      </c>
      <c r="O1339" s="172"/>
      <c r="P1339" s="29">
        <v>845</v>
      </c>
      <c r="Q1339" s="5"/>
      <c r="R1339" s="4"/>
      <c r="S1339" s="4"/>
      <c r="T1339" s="5"/>
      <c r="U1339" s="4"/>
      <c r="V1339" s="4"/>
      <c r="W1339" s="6"/>
      <c r="X1339" s="22"/>
      <c r="Y1339" s="22">
        <v>2002</v>
      </c>
      <c r="Z1339" s="22">
        <v>0</v>
      </c>
      <c r="AA1339" s="22">
        <v>0</v>
      </c>
      <c r="AB1339" s="22">
        <v>0</v>
      </c>
      <c r="AC1339" s="22">
        <v>0</v>
      </c>
      <c r="AD1339" s="22">
        <v>0</v>
      </c>
      <c r="AE1339" s="22">
        <v>0</v>
      </c>
      <c r="AF1339" s="22">
        <v>0</v>
      </c>
      <c r="AG1339" s="22">
        <v>845</v>
      </c>
      <c r="AH1339" s="447"/>
    </row>
    <row r="1340" spans="1:34" s="170" customFormat="1" ht="12" hidden="1" customHeight="1" x14ac:dyDescent="0.2">
      <c r="A1340" s="594">
        <v>1</v>
      </c>
      <c r="B1340" s="593"/>
      <c r="C1340" s="463" t="s">
        <v>57</v>
      </c>
      <c r="D1340" s="613" t="s">
        <v>112</v>
      </c>
      <c r="E1340" s="462">
        <v>2002</v>
      </c>
      <c r="F1340" s="352">
        <v>7</v>
      </c>
      <c r="G1340" s="58">
        <v>0</v>
      </c>
      <c r="H1340" s="82">
        <v>0</v>
      </c>
      <c r="I1340" s="83">
        <v>0</v>
      </c>
      <c r="J1340" s="58">
        <v>0</v>
      </c>
      <c r="K1340" s="82">
        <v>0</v>
      </c>
      <c r="L1340" s="83">
        <v>0</v>
      </c>
      <c r="M1340" s="63">
        <v>0</v>
      </c>
      <c r="N1340" s="63">
        <v>0</v>
      </c>
      <c r="O1340" s="172"/>
      <c r="P1340" s="25"/>
      <c r="Q1340" s="5"/>
      <c r="R1340" s="4"/>
      <c r="S1340" s="4"/>
      <c r="T1340" s="5"/>
      <c r="U1340" s="4"/>
      <c r="V1340" s="4"/>
      <c r="W1340" s="6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22"/>
      <c r="AH1340" s="447"/>
    </row>
    <row r="1341" spans="1:34" s="170" customFormat="1" ht="12" hidden="1" customHeight="1" x14ac:dyDescent="0.2">
      <c r="A1341" s="594">
        <v>1</v>
      </c>
      <c r="B1341" s="593"/>
      <c r="C1341" s="463" t="s">
        <v>57</v>
      </c>
      <c r="D1341" s="613" t="s">
        <v>112</v>
      </c>
      <c r="E1341" s="462">
        <v>2003</v>
      </c>
      <c r="F1341" s="352">
        <v>8</v>
      </c>
      <c r="G1341" s="58">
        <v>0</v>
      </c>
      <c r="H1341" s="82">
        <v>0</v>
      </c>
      <c r="I1341" s="83">
        <v>0</v>
      </c>
      <c r="J1341" s="58">
        <v>0</v>
      </c>
      <c r="K1341" s="82">
        <v>0</v>
      </c>
      <c r="L1341" s="83">
        <v>0</v>
      </c>
      <c r="M1341" s="63">
        <v>0</v>
      </c>
      <c r="N1341" s="63">
        <v>0</v>
      </c>
      <c r="O1341" s="172"/>
      <c r="P1341" s="25"/>
      <c r="Q1341" s="5"/>
      <c r="R1341" s="4"/>
      <c r="S1341" s="4"/>
      <c r="T1341" s="5"/>
      <c r="U1341" s="4"/>
      <c r="V1341" s="4"/>
      <c r="W1341" s="6"/>
      <c r="X1341" s="22"/>
      <c r="Y1341" s="22"/>
      <c r="Z1341" s="22"/>
      <c r="AA1341" s="22"/>
      <c r="AB1341" s="22"/>
      <c r="AC1341" s="22"/>
      <c r="AD1341" s="22"/>
      <c r="AE1341" s="22"/>
      <c r="AF1341" s="22"/>
      <c r="AG1341" s="22"/>
      <c r="AH1341" s="447"/>
    </row>
    <row r="1342" spans="1:34" s="170" customFormat="1" ht="12" hidden="1" customHeight="1" x14ac:dyDescent="0.2">
      <c r="A1342" s="594">
        <v>1</v>
      </c>
      <c r="B1342" s="591"/>
      <c r="C1342" s="463" t="s">
        <v>57</v>
      </c>
      <c r="D1342" s="613" t="s">
        <v>112</v>
      </c>
      <c r="E1342" s="462">
        <v>2004</v>
      </c>
      <c r="F1342" s="352">
        <v>9</v>
      </c>
      <c r="G1342" s="58">
        <v>0</v>
      </c>
      <c r="H1342" s="82">
        <v>0</v>
      </c>
      <c r="I1342" s="83">
        <v>0</v>
      </c>
      <c r="J1342" s="58">
        <v>0</v>
      </c>
      <c r="K1342" s="82">
        <v>0</v>
      </c>
      <c r="L1342" s="83">
        <v>0</v>
      </c>
      <c r="M1342" s="63">
        <v>0</v>
      </c>
      <c r="N1342" s="63">
        <v>0</v>
      </c>
      <c r="O1342" s="173"/>
      <c r="P1342" s="32"/>
      <c r="Q1342" s="12"/>
      <c r="R1342" s="11"/>
      <c r="S1342" s="11"/>
      <c r="T1342" s="12"/>
      <c r="U1342" s="11"/>
      <c r="V1342" s="11"/>
      <c r="W1342" s="13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447"/>
    </row>
    <row r="1343" spans="1:34" s="170" customFormat="1" ht="12" hidden="1" customHeight="1" x14ac:dyDescent="0.2">
      <c r="A1343" s="594">
        <v>1</v>
      </c>
      <c r="B1343" s="591"/>
      <c r="C1343" s="463" t="s">
        <v>57</v>
      </c>
      <c r="D1343" s="632" t="s">
        <v>329</v>
      </c>
      <c r="E1343" s="461">
        <v>2006</v>
      </c>
      <c r="F1343" s="352">
        <v>10</v>
      </c>
      <c r="G1343" s="58">
        <v>0</v>
      </c>
      <c r="H1343" s="82">
        <v>0</v>
      </c>
      <c r="I1343" s="83">
        <v>0</v>
      </c>
      <c r="J1343" s="58">
        <v>0</v>
      </c>
      <c r="K1343" s="82">
        <v>0</v>
      </c>
      <c r="L1343" s="83">
        <v>0</v>
      </c>
      <c r="M1343" s="63">
        <v>0</v>
      </c>
      <c r="N1343" s="63">
        <v>0</v>
      </c>
      <c r="O1343" s="173"/>
      <c r="P1343" s="32"/>
      <c r="Q1343" s="12"/>
      <c r="R1343" s="11"/>
      <c r="S1343" s="11"/>
      <c r="T1343" s="12"/>
      <c r="U1343" s="11"/>
      <c r="V1343" s="11"/>
      <c r="W1343" s="13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447"/>
    </row>
    <row r="1344" spans="1:34" s="170" customFormat="1" ht="12" hidden="1" customHeight="1" x14ac:dyDescent="0.2">
      <c r="A1344" s="594">
        <v>1</v>
      </c>
      <c r="B1344" s="591"/>
      <c r="C1344" s="463" t="s">
        <v>57</v>
      </c>
      <c r="D1344" s="632" t="s">
        <v>329</v>
      </c>
      <c r="E1344" s="461">
        <v>2007</v>
      </c>
      <c r="F1344" s="352">
        <v>11</v>
      </c>
      <c r="G1344" s="58">
        <v>0</v>
      </c>
      <c r="H1344" s="82">
        <v>0</v>
      </c>
      <c r="I1344" s="83">
        <v>0</v>
      </c>
      <c r="J1344" s="58">
        <v>0</v>
      </c>
      <c r="K1344" s="82">
        <v>0</v>
      </c>
      <c r="L1344" s="83">
        <v>0</v>
      </c>
      <c r="M1344" s="63">
        <v>0</v>
      </c>
      <c r="N1344" s="63">
        <v>0</v>
      </c>
      <c r="O1344" s="173"/>
      <c r="P1344" s="32"/>
      <c r="Q1344" s="11"/>
      <c r="R1344" s="11"/>
      <c r="S1344" s="11"/>
      <c r="T1344" s="11"/>
      <c r="U1344" s="11"/>
      <c r="V1344" s="11"/>
      <c r="W1344" s="11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447"/>
    </row>
    <row r="1345" spans="1:34" s="170" customFormat="1" ht="12" hidden="1" customHeight="1" x14ac:dyDescent="0.2">
      <c r="A1345" s="594">
        <v>1</v>
      </c>
      <c r="B1345" s="591"/>
      <c r="C1345" s="463" t="s">
        <v>57</v>
      </c>
      <c r="D1345" s="632" t="s">
        <v>329</v>
      </c>
      <c r="E1345" s="461">
        <v>2008</v>
      </c>
      <c r="F1345" s="352">
        <v>12</v>
      </c>
      <c r="G1345" s="58">
        <v>0</v>
      </c>
      <c r="H1345" s="82">
        <v>0</v>
      </c>
      <c r="I1345" s="83">
        <v>0</v>
      </c>
      <c r="J1345" s="58">
        <v>0</v>
      </c>
      <c r="K1345" s="82">
        <v>0</v>
      </c>
      <c r="L1345" s="83">
        <v>0</v>
      </c>
      <c r="M1345" s="63">
        <v>0</v>
      </c>
      <c r="N1345" s="63">
        <v>0</v>
      </c>
      <c r="O1345" s="173"/>
      <c r="P1345" s="32"/>
      <c r="Q1345" s="11"/>
      <c r="R1345" s="11"/>
      <c r="S1345" s="11"/>
      <c r="T1345" s="11"/>
      <c r="U1345" s="11"/>
      <c r="V1345" s="11"/>
      <c r="W1345" s="11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447"/>
    </row>
    <row r="1346" spans="1:34" s="170" customFormat="1" ht="12" hidden="1" customHeight="1" x14ac:dyDescent="0.2">
      <c r="A1346" s="594">
        <v>1</v>
      </c>
      <c r="B1346" s="591"/>
      <c r="C1346" s="609"/>
      <c r="D1346" s="471"/>
      <c r="E1346" s="461">
        <v>2009</v>
      </c>
      <c r="F1346" s="352">
        <v>13</v>
      </c>
      <c r="G1346" s="58">
        <v>0</v>
      </c>
      <c r="H1346" s="82">
        <v>0</v>
      </c>
      <c r="I1346" s="83">
        <v>0</v>
      </c>
      <c r="J1346" s="58">
        <v>0</v>
      </c>
      <c r="K1346" s="77">
        <v>0</v>
      </c>
      <c r="L1346" s="83">
        <v>0</v>
      </c>
      <c r="M1346" s="63">
        <v>0</v>
      </c>
      <c r="N1346" s="63">
        <v>0</v>
      </c>
      <c r="O1346" s="173"/>
      <c r="P1346" s="32"/>
      <c r="Q1346" s="11"/>
      <c r="R1346" s="11"/>
      <c r="S1346" s="11"/>
      <c r="T1346" s="11"/>
      <c r="U1346" s="11"/>
      <c r="V1346" s="11"/>
      <c r="W1346" s="11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447"/>
    </row>
    <row r="1347" spans="1:34" s="170" customFormat="1" ht="12" customHeight="1" x14ac:dyDescent="0.2">
      <c r="A1347" s="594">
        <v>1</v>
      </c>
      <c r="B1347" s="591"/>
      <c r="C1347" s="463" t="s">
        <v>57</v>
      </c>
      <c r="D1347" s="632" t="s">
        <v>329</v>
      </c>
      <c r="E1347" s="462">
        <v>2010</v>
      </c>
      <c r="F1347" s="352">
        <v>14</v>
      </c>
      <c r="G1347" s="58" t="s">
        <v>331</v>
      </c>
      <c r="H1347" s="82" t="s">
        <v>331</v>
      </c>
      <c r="I1347" s="83" t="s">
        <v>331</v>
      </c>
      <c r="J1347" s="58" t="s">
        <v>331</v>
      </c>
      <c r="K1347" s="77" t="s">
        <v>331</v>
      </c>
      <c r="L1347" s="83" t="s">
        <v>331</v>
      </c>
      <c r="M1347" s="63" t="s">
        <v>331</v>
      </c>
      <c r="N1347" s="63" t="s">
        <v>331</v>
      </c>
      <c r="O1347" s="172"/>
      <c r="P1347" s="32"/>
      <c r="Q1347" s="11"/>
      <c r="R1347" s="11"/>
      <c r="S1347" s="11"/>
      <c r="T1347" s="11"/>
      <c r="U1347" s="11"/>
      <c r="V1347" s="11"/>
      <c r="W1347" s="11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438"/>
    </row>
    <row r="1348" spans="1:34" s="447" customFormat="1" ht="12" customHeight="1" x14ac:dyDescent="0.2">
      <c r="A1348" s="594"/>
      <c r="B1348" s="591"/>
      <c r="C1348" s="463"/>
      <c r="D1348" s="638" t="s">
        <v>330</v>
      </c>
      <c r="E1348" s="462">
        <v>2011</v>
      </c>
      <c r="F1348" s="352"/>
      <c r="G1348" s="58">
        <v>0</v>
      </c>
      <c r="H1348" s="82">
        <v>0</v>
      </c>
      <c r="I1348" s="411">
        <f>SUM(H1348,G1348)</f>
        <v>0</v>
      </c>
      <c r="J1348" s="58">
        <v>0</v>
      </c>
      <c r="K1348" s="77">
        <v>0</v>
      </c>
      <c r="L1348" s="411">
        <f>SUM(K1348,J1348)</f>
        <v>0</v>
      </c>
      <c r="M1348" s="63">
        <v>0</v>
      </c>
      <c r="N1348" s="63">
        <v>0</v>
      </c>
      <c r="O1348" s="531"/>
      <c r="P1348" s="272"/>
      <c r="Q1348" s="274"/>
      <c r="R1348" s="274"/>
      <c r="S1348" s="274"/>
      <c r="T1348" s="274"/>
      <c r="U1348" s="274"/>
      <c r="V1348" s="274"/>
      <c r="W1348" s="274"/>
      <c r="X1348" s="60"/>
      <c r="Y1348" s="60"/>
      <c r="Z1348" s="60"/>
      <c r="AA1348" s="60"/>
      <c r="AB1348" s="60"/>
      <c r="AC1348" s="60"/>
      <c r="AD1348" s="60"/>
      <c r="AE1348" s="60"/>
      <c r="AF1348" s="60"/>
      <c r="AG1348" s="60"/>
      <c r="AH1348" s="438">
        <v>0</v>
      </c>
    </row>
    <row r="1349" spans="1:34" s="447" customFormat="1" ht="12" customHeight="1" x14ac:dyDescent="0.2">
      <c r="A1349" s="594"/>
      <c r="B1349" s="591"/>
      <c r="C1349" s="463"/>
      <c r="D1349" s="613"/>
      <c r="E1349" s="462" t="s">
        <v>381</v>
      </c>
      <c r="F1349" s="352"/>
      <c r="G1349" s="58">
        <v>0</v>
      </c>
      <c r="H1349" s="82">
        <v>0</v>
      </c>
      <c r="I1349" s="411">
        <f>SUM(H1349,G1349)</f>
        <v>0</v>
      </c>
      <c r="J1349" s="58">
        <v>0</v>
      </c>
      <c r="K1349" s="77">
        <v>0</v>
      </c>
      <c r="L1349" s="411">
        <f>SUM(K1349,J1349)</f>
        <v>0</v>
      </c>
      <c r="M1349" s="63">
        <v>0</v>
      </c>
      <c r="N1349" s="63">
        <v>0</v>
      </c>
      <c r="O1349" s="531"/>
      <c r="P1349" s="272"/>
      <c r="Q1349" s="274"/>
      <c r="R1349" s="274"/>
      <c r="S1349" s="274"/>
      <c r="T1349" s="274"/>
      <c r="U1349" s="274"/>
      <c r="V1349" s="274"/>
      <c r="W1349" s="274"/>
      <c r="X1349" s="60"/>
      <c r="Y1349" s="60"/>
      <c r="Z1349" s="60"/>
      <c r="AA1349" s="60"/>
      <c r="AB1349" s="60"/>
      <c r="AC1349" s="60"/>
      <c r="AD1349" s="60"/>
      <c r="AE1349" s="60"/>
      <c r="AF1349" s="60"/>
      <c r="AG1349" s="60"/>
      <c r="AH1349" s="438">
        <v>0</v>
      </c>
    </row>
    <row r="1350" spans="1:34" s="447" customFormat="1" ht="12" customHeight="1" x14ac:dyDescent="0.2">
      <c r="A1350" s="594"/>
      <c r="B1350" s="591"/>
      <c r="C1350" s="463"/>
      <c r="D1350" s="613"/>
      <c r="E1350" s="463">
        <v>2013</v>
      </c>
      <c r="F1350" s="352"/>
      <c r="G1350" s="58">
        <v>0</v>
      </c>
      <c r="H1350" s="82">
        <v>0</v>
      </c>
      <c r="I1350" s="411">
        <f>SUM(H1350,G1350)</f>
        <v>0</v>
      </c>
      <c r="J1350" s="58">
        <v>0</v>
      </c>
      <c r="K1350" s="77">
        <v>0</v>
      </c>
      <c r="L1350" s="411">
        <f>SUM(K1350,J1350)</f>
        <v>0</v>
      </c>
      <c r="M1350" s="63">
        <v>0</v>
      </c>
      <c r="N1350" s="63">
        <v>0</v>
      </c>
      <c r="O1350" s="531"/>
      <c r="P1350" s="272"/>
      <c r="Q1350" s="274"/>
      <c r="R1350" s="274"/>
      <c r="S1350" s="274"/>
      <c r="T1350" s="274"/>
      <c r="U1350" s="274"/>
      <c r="V1350" s="274"/>
      <c r="W1350" s="274"/>
      <c r="X1350" s="60"/>
      <c r="Y1350" s="60"/>
      <c r="Z1350" s="60"/>
      <c r="AA1350" s="60"/>
      <c r="AB1350" s="60"/>
      <c r="AC1350" s="60"/>
      <c r="AD1350" s="60"/>
      <c r="AE1350" s="60"/>
      <c r="AF1350" s="60"/>
      <c r="AG1350" s="60"/>
      <c r="AH1350" s="438"/>
    </row>
    <row r="1351" spans="1:34" s="447" customFormat="1" ht="12" customHeight="1" x14ac:dyDescent="0.2">
      <c r="A1351" s="593"/>
      <c r="B1351" s="591"/>
      <c r="C1351" s="463"/>
      <c r="D1351" s="613"/>
      <c r="E1351" s="463">
        <v>2014</v>
      </c>
      <c r="F1351" s="352"/>
      <c r="G1351" s="58" t="s">
        <v>331</v>
      </c>
      <c r="H1351" s="82" t="s">
        <v>331</v>
      </c>
      <c r="I1351" s="83" t="s">
        <v>331</v>
      </c>
      <c r="J1351" s="58" t="s">
        <v>331</v>
      </c>
      <c r="K1351" s="77" t="s">
        <v>331</v>
      </c>
      <c r="L1351" s="83" t="s">
        <v>331</v>
      </c>
      <c r="M1351" s="63" t="s">
        <v>331</v>
      </c>
      <c r="N1351" s="63">
        <v>0</v>
      </c>
      <c r="O1351" s="277" t="s">
        <v>119</v>
      </c>
      <c r="P1351" s="272"/>
      <c r="Q1351" s="274"/>
      <c r="R1351" s="274"/>
      <c r="S1351" s="274"/>
      <c r="T1351" s="274"/>
      <c r="U1351" s="274"/>
      <c r="V1351" s="274"/>
      <c r="W1351" s="274"/>
      <c r="X1351" s="60"/>
      <c r="Y1351" s="60"/>
      <c r="Z1351" s="60"/>
      <c r="AA1351" s="60"/>
      <c r="AB1351" s="60"/>
      <c r="AC1351" s="60"/>
      <c r="AD1351" s="60"/>
      <c r="AE1351" s="60"/>
      <c r="AF1351" s="60"/>
      <c r="AG1351" s="60"/>
      <c r="AH1351" s="438"/>
    </row>
    <row r="1352" spans="1:34" ht="6.75" customHeight="1" x14ac:dyDescent="0.2">
      <c r="A1352" s="597"/>
      <c r="B1352" s="597"/>
    </row>
    <row r="1353" spans="1:34" s="170" customFormat="1" ht="12" hidden="1" customHeight="1" x14ac:dyDescent="0.2">
      <c r="A1353" s="594">
        <v>1</v>
      </c>
      <c r="B1353" s="593"/>
      <c r="C1353" s="463"/>
      <c r="D1353" s="613" t="s">
        <v>113</v>
      </c>
      <c r="E1353" s="463">
        <v>1996</v>
      </c>
      <c r="F1353" s="351">
        <v>3</v>
      </c>
      <c r="G1353" s="58"/>
      <c r="H1353" s="82"/>
      <c r="I1353" s="83"/>
      <c r="J1353" s="58"/>
      <c r="K1353" s="82"/>
      <c r="L1353" s="83"/>
      <c r="M1353" s="63"/>
      <c r="N1353" s="63"/>
      <c r="O1353" s="172"/>
      <c r="P1353" s="22"/>
      <c r="Q1353" s="5"/>
      <c r="R1353" s="4"/>
      <c r="S1353" s="4"/>
      <c r="T1353" s="5"/>
      <c r="U1353" s="4"/>
      <c r="V1353" s="4"/>
      <c r="W1353" s="6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22"/>
      <c r="AH1353" s="447"/>
    </row>
    <row r="1354" spans="1:34" s="170" customFormat="1" ht="12" hidden="1" customHeight="1" x14ac:dyDescent="0.2">
      <c r="A1354" s="594">
        <v>1</v>
      </c>
      <c r="B1354" s="593"/>
      <c r="C1354" s="463" t="s">
        <v>47</v>
      </c>
      <c r="D1354" s="613" t="s">
        <v>113</v>
      </c>
      <c r="E1354" s="463">
        <v>1997</v>
      </c>
      <c r="F1354" s="351">
        <v>4</v>
      </c>
      <c r="G1354" s="409">
        <v>10</v>
      </c>
      <c r="H1354" s="410">
        <v>6</v>
      </c>
      <c r="I1354" s="411">
        <v>16</v>
      </c>
      <c r="J1354" s="409">
        <v>0</v>
      </c>
      <c r="K1354" s="410">
        <v>0</v>
      </c>
      <c r="L1354" s="411">
        <v>0</v>
      </c>
      <c r="M1354" s="408">
        <v>0</v>
      </c>
      <c r="N1354" s="408">
        <v>0</v>
      </c>
      <c r="O1354" s="172"/>
      <c r="P1354" s="51">
        <v>0</v>
      </c>
      <c r="Q1354" s="5"/>
      <c r="R1354" s="4"/>
      <c r="S1354" s="4"/>
      <c r="T1354" s="5"/>
      <c r="U1354" s="4"/>
      <c r="V1354" s="4"/>
      <c r="W1354" s="6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22"/>
      <c r="AH1354" s="447"/>
    </row>
    <row r="1355" spans="1:34" s="170" customFormat="1" ht="12" hidden="1" customHeight="1" x14ac:dyDescent="0.2">
      <c r="A1355" s="594">
        <v>1</v>
      </c>
      <c r="B1355" s="593"/>
      <c r="C1355" s="463" t="s">
        <v>47</v>
      </c>
      <c r="D1355" s="613" t="s">
        <v>113</v>
      </c>
      <c r="E1355" s="462">
        <v>1998</v>
      </c>
      <c r="F1355" s="351">
        <v>5</v>
      </c>
      <c r="G1355" s="58">
        <v>5</v>
      </c>
      <c r="H1355" s="82">
        <v>0</v>
      </c>
      <c r="I1355" s="83">
        <v>5</v>
      </c>
      <c r="J1355" s="58">
        <v>0</v>
      </c>
      <c r="K1355" s="82">
        <v>0</v>
      </c>
      <c r="L1355" s="83">
        <v>0</v>
      </c>
      <c r="M1355" s="64">
        <v>0</v>
      </c>
      <c r="N1355" s="64">
        <v>0</v>
      </c>
      <c r="O1355" s="172"/>
      <c r="P1355" s="29">
        <v>0</v>
      </c>
      <c r="Q1355" s="5"/>
      <c r="R1355" s="4"/>
      <c r="S1355" s="4"/>
      <c r="T1355" s="5"/>
      <c r="U1355" s="4"/>
      <c r="V1355" s="4"/>
      <c r="W1355" s="6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22"/>
      <c r="AH1355" s="447"/>
    </row>
    <row r="1356" spans="1:34" s="170" customFormat="1" ht="12" hidden="1" customHeight="1" x14ac:dyDescent="0.2">
      <c r="A1356" s="594">
        <v>1</v>
      </c>
      <c r="B1356" s="593"/>
      <c r="C1356" s="463" t="s">
        <v>47</v>
      </c>
      <c r="D1356" s="613" t="s">
        <v>113</v>
      </c>
      <c r="E1356" s="462">
        <v>1999</v>
      </c>
      <c r="F1356" s="351">
        <v>6</v>
      </c>
      <c r="G1356" s="58">
        <v>8</v>
      </c>
      <c r="H1356" s="82">
        <v>0</v>
      </c>
      <c r="I1356" s="83">
        <v>8</v>
      </c>
      <c r="J1356" s="58">
        <v>0</v>
      </c>
      <c r="K1356" s="82">
        <v>0</v>
      </c>
      <c r="L1356" s="83">
        <v>0</v>
      </c>
      <c r="M1356" s="64">
        <v>0</v>
      </c>
      <c r="N1356" s="64">
        <v>0</v>
      </c>
      <c r="O1356" s="172"/>
      <c r="P1356" s="29">
        <v>0</v>
      </c>
      <c r="Q1356" s="5"/>
      <c r="R1356" s="4"/>
      <c r="S1356" s="4"/>
      <c r="T1356" s="5"/>
      <c r="U1356" s="4"/>
      <c r="V1356" s="4"/>
      <c r="W1356" s="6"/>
      <c r="X1356" s="22"/>
      <c r="Y1356" s="22">
        <v>2002</v>
      </c>
      <c r="Z1356" s="22">
        <v>0</v>
      </c>
      <c r="AA1356" s="22">
        <v>0</v>
      </c>
      <c r="AB1356" s="22">
        <v>0</v>
      </c>
      <c r="AC1356" s="22">
        <v>0</v>
      </c>
      <c r="AD1356" s="22">
        <v>0</v>
      </c>
      <c r="AE1356" s="22">
        <v>0</v>
      </c>
      <c r="AF1356" s="22">
        <v>0</v>
      </c>
      <c r="AG1356" s="22">
        <v>0</v>
      </c>
      <c r="AH1356" s="447"/>
    </row>
    <row r="1357" spans="1:34" s="170" customFormat="1" ht="12" hidden="1" customHeight="1" x14ac:dyDescent="0.2">
      <c r="A1357" s="594">
        <v>1</v>
      </c>
      <c r="B1357" s="593"/>
      <c r="C1357" s="463" t="s">
        <v>47</v>
      </c>
      <c r="D1357" s="613" t="s">
        <v>113</v>
      </c>
      <c r="E1357" s="462">
        <v>2000</v>
      </c>
      <c r="F1357" s="351">
        <v>7</v>
      </c>
      <c r="G1357" s="58">
        <v>8</v>
      </c>
      <c r="H1357" s="82">
        <v>0</v>
      </c>
      <c r="I1357" s="83">
        <v>8</v>
      </c>
      <c r="J1357" s="58">
        <v>0</v>
      </c>
      <c r="K1357" s="82">
        <v>0</v>
      </c>
      <c r="L1357" s="83">
        <v>0</v>
      </c>
      <c r="M1357" s="64">
        <v>0</v>
      </c>
      <c r="N1357" s="64">
        <v>0</v>
      </c>
      <c r="O1357" s="172"/>
      <c r="P1357" s="29"/>
      <c r="Q1357" s="5"/>
      <c r="R1357" s="4"/>
      <c r="S1357" s="4"/>
      <c r="T1357" s="5"/>
      <c r="U1357" s="4"/>
      <c r="V1357" s="4"/>
      <c r="W1357" s="6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447"/>
    </row>
    <row r="1358" spans="1:34" s="170" customFormat="1" ht="12" hidden="1" customHeight="1" x14ac:dyDescent="0.2">
      <c r="A1358" s="594">
        <v>1</v>
      </c>
      <c r="B1358" s="593"/>
      <c r="C1358" s="463" t="s">
        <v>47</v>
      </c>
      <c r="D1358" s="613" t="s">
        <v>113</v>
      </c>
      <c r="E1358" s="462">
        <v>2001</v>
      </c>
      <c r="F1358" s="351">
        <v>8</v>
      </c>
      <c r="G1358" s="58">
        <v>33</v>
      </c>
      <c r="H1358" s="82">
        <v>3</v>
      </c>
      <c r="I1358" s="83">
        <v>36</v>
      </c>
      <c r="J1358" s="58">
        <v>0</v>
      </c>
      <c r="K1358" s="82">
        <v>0</v>
      </c>
      <c r="L1358" s="83">
        <v>0</v>
      </c>
      <c r="M1358" s="64">
        <v>0</v>
      </c>
      <c r="N1358" s="64">
        <v>0</v>
      </c>
      <c r="O1358" s="173"/>
      <c r="P1358" s="29"/>
      <c r="Q1358" s="5"/>
      <c r="R1358" s="4"/>
      <c r="S1358" s="4"/>
      <c r="T1358" s="5"/>
      <c r="U1358" s="4"/>
      <c r="V1358" s="4"/>
      <c r="W1358" s="6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447"/>
    </row>
    <row r="1359" spans="1:34" s="170" customFormat="1" ht="12" hidden="1" customHeight="1" x14ac:dyDescent="0.2">
      <c r="A1359" s="594">
        <v>1</v>
      </c>
      <c r="B1359" s="593"/>
      <c r="C1359" s="463" t="s">
        <v>47</v>
      </c>
      <c r="D1359" s="613" t="s">
        <v>113</v>
      </c>
      <c r="E1359" s="462">
        <v>2002</v>
      </c>
      <c r="F1359" s="351">
        <v>9</v>
      </c>
      <c r="G1359" s="58">
        <v>123</v>
      </c>
      <c r="H1359" s="82">
        <v>8</v>
      </c>
      <c r="I1359" s="83">
        <v>131</v>
      </c>
      <c r="J1359" s="58">
        <v>48</v>
      </c>
      <c r="K1359" s="82">
        <v>7</v>
      </c>
      <c r="L1359" s="83">
        <v>55</v>
      </c>
      <c r="M1359" s="63">
        <v>0</v>
      </c>
      <c r="N1359" s="63">
        <v>55</v>
      </c>
      <c r="O1359" s="173"/>
      <c r="P1359" s="29"/>
      <c r="Q1359" s="5"/>
      <c r="R1359" s="4"/>
      <c r="S1359" s="4"/>
      <c r="T1359" s="5"/>
      <c r="U1359" s="4"/>
      <c r="V1359" s="4"/>
      <c r="W1359" s="6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22"/>
      <c r="AH1359" s="447"/>
    </row>
    <row r="1360" spans="1:34" s="170" customFormat="1" ht="12" hidden="1" customHeight="1" x14ac:dyDescent="0.2">
      <c r="A1360" s="594">
        <v>1</v>
      </c>
      <c r="B1360" s="593"/>
      <c r="C1360" s="463" t="s">
        <v>47</v>
      </c>
      <c r="D1360" s="613" t="s">
        <v>113</v>
      </c>
      <c r="E1360" s="462">
        <v>2003</v>
      </c>
      <c r="F1360" s="351">
        <v>10</v>
      </c>
      <c r="G1360" s="58">
        <v>311</v>
      </c>
      <c r="H1360" s="82">
        <v>83</v>
      </c>
      <c r="I1360" s="83">
        <v>394</v>
      </c>
      <c r="J1360" s="58">
        <v>34</v>
      </c>
      <c r="K1360" s="82">
        <v>1</v>
      </c>
      <c r="L1360" s="83">
        <v>35</v>
      </c>
      <c r="M1360" s="63">
        <v>28</v>
      </c>
      <c r="N1360" s="63">
        <v>62</v>
      </c>
      <c r="O1360" s="173"/>
      <c r="P1360" s="29"/>
      <c r="Q1360" s="5"/>
      <c r="R1360" s="4"/>
      <c r="S1360" s="4"/>
      <c r="T1360" s="5"/>
      <c r="U1360" s="4"/>
      <c r="V1360" s="4"/>
      <c r="W1360" s="6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22"/>
      <c r="AH1360" s="447"/>
    </row>
    <row r="1361" spans="1:34" s="170" customFormat="1" ht="12" hidden="1" customHeight="1" x14ac:dyDescent="0.2">
      <c r="A1361" s="594">
        <v>1</v>
      </c>
      <c r="B1361" s="593"/>
      <c r="C1361" s="463" t="s">
        <v>47</v>
      </c>
      <c r="D1361" s="613" t="s">
        <v>113</v>
      </c>
      <c r="E1361" s="462">
        <v>2004</v>
      </c>
      <c r="F1361" s="351">
        <v>11</v>
      </c>
      <c r="G1361" s="58">
        <v>400</v>
      </c>
      <c r="H1361" s="82">
        <v>122</v>
      </c>
      <c r="I1361" s="83">
        <v>522</v>
      </c>
      <c r="J1361" s="58">
        <v>34</v>
      </c>
      <c r="K1361" s="82">
        <v>3</v>
      </c>
      <c r="L1361" s="83">
        <v>37</v>
      </c>
      <c r="M1361" s="63">
        <v>2</v>
      </c>
      <c r="N1361" s="64">
        <v>97</v>
      </c>
      <c r="O1361" s="173"/>
      <c r="P1361" s="29"/>
      <c r="Q1361" s="5"/>
      <c r="R1361" s="4"/>
      <c r="S1361" s="4"/>
      <c r="T1361" s="5"/>
      <c r="U1361" s="4"/>
      <c r="V1361" s="4"/>
      <c r="W1361" s="6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22"/>
      <c r="AH1361" s="447"/>
    </row>
    <row r="1362" spans="1:34" s="170" customFormat="1" ht="12" hidden="1" customHeight="1" x14ac:dyDescent="0.2">
      <c r="A1362" s="594">
        <v>1</v>
      </c>
      <c r="B1362" s="593"/>
      <c r="C1362" s="463" t="s">
        <v>47</v>
      </c>
      <c r="D1362" s="613" t="s">
        <v>113</v>
      </c>
      <c r="E1362" s="461">
        <v>2006</v>
      </c>
      <c r="F1362" s="351">
        <v>12</v>
      </c>
      <c r="G1362" s="58">
        <v>403</v>
      </c>
      <c r="H1362" s="82">
        <v>135</v>
      </c>
      <c r="I1362" s="83">
        <v>538</v>
      </c>
      <c r="J1362" s="58">
        <v>291</v>
      </c>
      <c r="K1362" s="82">
        <v>78</v>
      </c>
      <c r="L1362" s="83">
        <v>369</v>
      </c>
      <c r="M1362" s="63">
        <v>20</v>
      </c>
      <c r="N1362" s="63">
        <v>555</v>
      </c>
      <c r="O1362" s="173" t="s">
        <v>5</v>
      </c>
      <c r="P1362" s="29"/>
      <c r="Q1362" s="5"/>
      <c r="R1362" s="4"/>
      <c r="S1362" s="4"/>
      <c r="T1362" s="5"/>
      <c r="U1362" s="4"/>
      <c r="V1362" s="4"/>
      <c r="W1362" s="6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22"/>
      <c r="AH1362" s="447"/>
    </row>
    <row r="1363" spans="1:34" s="170" customFormat="1" ht="12" hidden="1" customHeight="1" x14ac:dyDescent="0.2">
      <c r="A1363" s="594">
        <v>1</v>
      </c>
      <c r="B1363" s="593"/>
      <c r="C1363" s="463" t="s">
        <v>47</v>
      </c>
      <c r="D1363" s="613" t="s">
        <v>113</v>
      </c>
      <c r="E1363" s="461">
        <v>2007</v>
      </c>
      <c r="F1363" s="351">
        <v>13</v>
      </c>
      <c r="G1363" s="58">
        <v>287</v>
      </c>
      <c r="H1363" s="82">
        <v>273</v>
      </c>
      <c r="I1363" s="83">
        <v>560</v>
      </c>
      <c r="J1363" s="58">
        <v>443</v>
      </c>
      <c r="K1363" s="82">
        <v>112</v>
      </c>
      <c r="L1363" s="83">
        <v>555</v>
      </c>
      <c r="M1363" s="63">
        <v>3</v>
      </c>
      <c r="N1363" s="63">
        <v>1107</v>
      </c>
      <c r="O1363" s="173"/>
      <c r="P1363" s="25"/>
      <c r="Q1363" s="4"/>
      <c r="R1363" s="4"/>
      <c r="S1363" s="4"/>
      <c r="T1363" s="4"/>
      <c r="U1363" s="4"/>
      <c r="V1363" s="4"/>
      <c r="W1363" s="4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447"/>
    </row>
    <row r="1364" spans="1:34" s="170" customFormat="1" ht="12" hidden="1" customHeight="1" x14ac:dyDescent="0.2">
      <c r="A1364" s="594">
        <v>1</v>
      </c>
      <c r="B1364" s="593"/>
      <c r="C1364" s="463" t="s">
        <v>47</v>
      </c>
      <c r="D1364" s="613" t="s">
        <v>113</v>
      </c>
      <c r="E1364" s="461">
        <v>2008</v>
      </c>
      <c r="F1364" s="351">
        <v>14</v>
      </c>
      <c r="G1364" s="58">
        <v>74</v>
      </c>
      <c r="H1364" s="82">
        <v>81</v>
      </c>
      <c r="I1364" s="83">
        <v>155</v>
      </c>
      <c r="J1364" s="58">
        <v>518</v>
      </c>
      <c r="K1364" s="82">
        <v>186</v>
      </c>
      <c r="L1364" s="83">
        <v>704</v>
      </c>
      <c r="M1364" s="63">
        <v>0</v>
      </c>
      <c r="N1364" s="63">
        <v>1811</v>
      </c>
      <c r="O1364" s="173"/>
      <c r="P1364" s="25"/>
      <c r="Q1364" s="4"/>
      <c r="R1364" s="4"/>
      <c r="S1364" s="4"/>
      <c r="T1364" s="4"/>
      <c r="U1364" s="4"/>
      <c r="V1364" s="4"/>
      <c r="W1364" s="4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447"/>
    </row>
    <row r="1365" spans="1:34" s="170" customFormat="1" ht="12" hidden="1" customHeight="1" x14ac:dyDescent="0.2">
      <c r="A1365" s="594">
        <v>1</v>
      </c>
      <c r="B1365" s="593"/>
      <c r="C1365" s="609"/>
      <c r="D1365" s="471"/>
      <c r="E1365" s="461">
        <v>2009</v>
      </c>
      <c r="F1365" s="351">
        <v>15</v>
      </c>
      <c r="G1365" s="58">
        <v>766</v>
      </c>
      <c r="H1365" s="82">
        <v>779</v>
      </c>
      <c r="I1365" s="83">
        <v>1545</v>
      </c>
      <c r="J1365" s="58">
        <v>163</v>
      </c>
      <c r="K1365" s="77">
        <v>122</v>
      </c>
      <c r="L1365" s="83">
        <v>285</v>
      </c>
      <c r="M1365" s="63">
        <v>195</v>
      </c>
      <c r="N1365" s="63">
        <v>2543</v>
      </c>
      <c r="O1365" s="413" t="s">
        <v>5</v>
      </c>
      <c r="P1365" s="25"/>
      <c r="Q1365" s="4"/>
      <c r="R1365" s="4"/>
      <c r="S1365" s="4"/>
      <c r="T1365" s="4"/>
      <c r="U1365" s="4"/>
      <c r="V1365" s="4"/>
      <c r="W1365" s="4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22"/>
      <c r="AH1365" s="447"/>
    </row>
    <row r="1366" spans="1:34" s="170" customFormat="1" ht="12" customHeight="1" x14ac:dyDescent="0.2">
      <c r="A1366" s="594">
        <v>1</v>
      </c>
      <c r="B1366" s="593"/>
      <c r="C1366" s="463" t="s">
        <v>47</v>
      </c>
      <c r="D1366" s="613" t="s">
        <v>113</v>
      </c>
      <c r="E1366" s="462">
        <v>2010</v>
      </c>
      <c r="F1366" s="351">
        <v>16</v>
      </c>
      <c r="G1366" s="409">
        <v>484</v>
      </c>
      <c r="H1366" s="410">
        <v>460</v>
      </c>
      <c r="I1366" s="411">
        <f>SUM(H1366,G1366)</f>
        <v>944</v>
      </c>
      <c r="J1366" s="409">
        <v>404</v>
      </c>
      <c r="K1366" s="412">
        <v>642</v>
      </c>
      <c r="L1366" s="411">
        <f>SUM(K1366,J1366)</f>
        <v>1046</v>
      </c>
      <c r="M1366" s="65">
        <v>73</v>
      </c>
      <c r="N1366" s="65">
        <v>3516</v>
      </c>
      <c r="O1366" s="184"/>
      <c r="P1366" s="25"/>
      <c r="Q1366" s="4"/>
      <c r="R1366" s="4"/>
      <c r="S1366" s="4"/>
      <c r="T1366" s="4"/>
      <c r="U1366" s="4"/>
      <c r="V1366" s="4"/>
      <c r="W1366" s="4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22"/>
      <c r="AH1366" s="438"/>
    </row>
    <row r="1367" spans="1:34" s="447" customFormat="1" ht="12" customHeight="1" x14ac:dyDescent="0.2">
      <c r="A1367" s="594"/>
      <c r="B1367" s="593"/>
      <c r="C1367" s="463"/>
      <c r="D1367" s="613"/>
      <c r="E1367" s="462">
        <v>2011</v>
      </c>
      <c r="F1367" s="351"/>
      <c r="G1367" s="409">
        <v>402</v>
      </c>
      <c r="H1367" s="410">
        <v>693</v>
      </c>
      <c r="I1367" s="411">
        <f>SUM(H1367,G1367)</f>
        <v>1095</v>
      </c>
      <c r="J1367" s="409">
        <v>248</v>
      </c>
      <c r="K1367" s="412">
        <v>217</v>
      </c>
      <c r="L1367" s="411">
        <f>SUM(K1367,J1367)</f>
        <v>465</v>
      </c>
      <c r="M1367" s="65">
        <v>2</v>
      </c>
      <c r="N1367" s="65">
        <v>3983</v>
      </c>
      <c r="O1367" s="413" t="s">
        <v>5</v>
      </c>
      <c r="P1367" s="266"/>
      <c r="Q1367" s="268"/>
      <c r="R1367" s="268"/>
      <c r="S1367" s="268"/>
      <c r="T1367" s="268"/>
      <c r="U1367" s="268"/>
      <c r="V1367" s="268"/>
      <c r="W1367" s="268"/>
      <c r="X1367" s="59"/>
      <c r="Y1367" s="59"/>
      <c r="Z1367" s="59"/>
      <c r="AA1367" s="59"/>
      <c r="AB1367" s="59"/>
      <c r="AC1367" s="59"/>
      <c r="AD1367" s="59"/>
      <c r="AE1367" s="59"/>
      <c r="AF1367" s="59"/>
      <c r="AG1367" s="59"/>
      <c r="AH1367" s="438">
        <v>3983</v>
      </c>
    </row>
    <row r="1368" spans="1:34" s="447" customFormat="1" ht="12" customHeight="1" x14ac:dyDescent="0.2">
      <c r="A1368" s="594"/>
      <c r="B1368" s="593"/>
      <c r="C1368" s="463"/>
      <c r="D1368" s="613"/>
      <c r="E1368" s="462" t="s">
        <v>381</v>
      </c>
      <c r="F1368" s="351"/>
      <c r="G1368" s="342">
        <v>332</v>
      </c>
      <c r="H1368" s="343">
        <v>949</v>
      </c>
      <c r="I1368" s="344">
        <v>1281</v>
      </c>
      <c r="J1368" s="345">
        <v>232</v>
      </c>
      <c r="K1368" s="343">
        <v>233</v>
      </c>
      <c r="L1368" s="344">
        <v>465</v>
      </c>
      <c r="M1368" s="346">
        <v>0</v>
      </c>
      <c r="N1368" s="346">
        <v>4448</v>
      </c>
      <c r="O1368" s="277"/>
      <c r="P1368" s="266"/>
      <c r="Q1368" s="268"/>
      <c r="R1368" s="268"/>
      <c r="S1368" s="268"/>
      <c r="T1368" s="268"/>
      <c r="U1368" s="268"/>
      <c r="V1368" s="268"/>
      <c r="W1368" s="268"/>
      <c r="X1368" s="59"/>
      <c r="Y1368" s="59"/>
      <c r="Z1368" s="59"/>
      <c r="AA1368" s="59"/>
      <c r="AB1368" s="59"/>
      <c r="AC1368" s="59"/>
      <c r="AD1368" s="59"/>
      <c r="AE1368" s="59"/>
      <c r="AF1368" s="59"/>
      <c r="AG1368" s="59"/>
      <c r="AH1368" s="438">
        <f>N1367+L1368-M1368</f>
        <v>4448</v>
      </c>
    </row>
    <row r="1369" spans="1:34" s="447" customFormat="1" ht="12" customHeight="1" x14ac:dyDescent="0.2">
      <c r="A1369" s="594"/>
      <c r="B1369" s="593"/>
      <c r="C1369" s="463"/>
      <c r="D1369" s="613"/>
      <c r="E1369" s="463">
        <v>2013</v>
      </c>
      <c r="F1369" s="352"/>
      <c r="G1369" s="343">
        <v>475</v>
      </c>
      <c r="H1369" s="343">
        <v>1069</v>
      </c>
      <c r="I1369" s="344">
        <v>1544</v>
      </c>
      <c r="J1369" s="345">
        <v>166</v>
      </c>
      <c r="K1369" s="343">
        <v>102</v>
      </c>
      <c r="L1369" s="344">
        <v>268</v>
      </c>
      <c r="M1369" s="346">
        <v>0</v>
      </c>
      <c r="N1369" s="346">
        <v>4716</v>
      </c>
      <c r="O1369" s="277"/>
      <c r="P1369" s="266"/>
      <c r="Q1369" s="268"/>
      <c r="R1369" s="268"/>
      <c r="S1369" s="268"/>
      <c r="T1369" s="268"/>
      <c r="U1369" s="268"/>
      <c r="V1369" s="268"/>
      <c r="W1369" s="268"/>
      <c r="X1369" s="59"/>
      <c r="Y1369" s="59"/>
      <c r="Z1369" s="59"/>
      <c r="AA1369" s="59"/>
      <c r="AB1369" s="59"/>
      <c r="AC1369" s="59"/>
      <c r="AD1369" s="59"/>
      <c r="AE1369" s="59"/>
      <c r="AF1369" s="59"/>
      <c r="AG1369" s="59"/>
      <c r="AH1369" s="438"/>
    </row>
    <row r="1370" spans="1:34" s="447" customFormat="1" ht="12" customHeight="1" x14ac:dyDescent="0.2">
      <c r="A1370" s="594"/>
      <c r="B1370" s="593"/>
      <c r="C1370" s="463"/>
      <c r="D1370" s="613"/>
      <c r="E1370" s="463">
        <v>2014</v>
      </c>
      <c r="F1370" s="352"/>
      <c r="G1370" s="343">
        <v>396</v>
      </c>
      <c r="H1370" s="343">
        <v>1051</v>
      </c>
      <c r="I1370" s="344">
        <v>1447</v>
      </c>
      <c r="J1370" s="345">
        <v>395</v>
      </c>
      <c r="K1370" s="343">
        <v>488</v>
      </c>
      <c r="L1370" s="344">
        <v>883</v>
      </c>
      <c r="M1370" s="346">
        <v>1964</v>
      </c>
      <c r="N1370" s="346">
        <v>3635</v>
      </c>
      <c r="O1370" s="277" t="s">
        <v>328</v>
      </c>
      <c r="P1370" s="266"/>
      <c r="Q1370" s="268"/>
      <c r="R1370" s="268"/>
      <c r="S1370" s="268"/>
      <c r="T1370" s="268"/>
      <c r="U1370" s="268"/>
      <c r="V1370" s="268"/>
      <c r="W1370" s="268"/>
      <c r="X1370" s="59"/>
      <c r="Y1370" s="59"/>
      <c r="Z1370" s="59"/>
      <c r="AA1370" s="59"/>
      <c r="AB1370" s="59"/>
      <c r="AC1370" s="59"/>
      <c r="AD1370" s="59"/>
      <c r="AE1370" s="59"/>
      <c r="AF1370" s="59"/>
      <c r="AG1370" s="59"/>
      <c r="AH1370" s="438"/>
    </row>
    <row r="1371" spans="1:34" s="170" customFormat="1" ht="6.75" customHeight="1" thickBot="1" x14ac:dyDescent="0.25">
      <c r="A1371" s="594"/>
      <c r="B1371" s="595"/>
      <c r="C1371" s="463"/>
      <c r="D1371" s="613"/>
      <c r="E1371" s="462"/>
      <c r="F1371" s="351">
        <v>17</v>
      </c>
      <c r="G1371" s="58"/>
      <c r="H1371" s="82"/>
      <c r="I1371" s="83"/>
      <c r="J1371" s="58"/>
      <c r="K1371" s="82"/>
      <c r="L1371" s="83"/>
      <c r="M1371" s="63"/>
      <c r="N1371" s="63"/>
      <c r="O1371" s="413"/>
      <c r="P1371" s="27"/>
      <c r="Q1371" s="28"/>
      <c r="R1371" s="28"/>
      <c r="S1371" s="28"/>
      <c r="T1371" s="28"/>
      <c r="U1371" s="28"/>
      <c r="V1371" s="28"/>
      <c r="W1371" s="28"/>
      <c r="X1371" s="26"/>
      <c r="Y1371" s="26"/>
      <c r="Z1371" s="26"/>
      <c r="AA1371" s="26"/>
      <c r="AB1371" s="26"/>
      <c r="AC1371" s="26"/>
      <c r="AD1371" s="26"/>
      <c r="AE1371" s="26"/>
      <c r="AF1371" s="26"/>
      <c r="AG1371" s="26"/>
      <c r="AH1371" s="447"/>
    </row>
    <row r="1372" spans="1:34" s="170" customFormat="1" ht="12" hidden="1" customHeight="1" x14ac:dyDescent="0.2">
      <c r="A1372" s="594">
        <v>1</v>
      </c>
      <c r="B1372" s="593"/>
      <c r="C1372" s="463"/>
      <c r="D1372" s="632" t="s">
        <v>115</v>
      </c>
      <c r="E1372" s="462">
        <v>1984</v>
      </c>
      <c r="F1372" s="351">
        <v>18</v>
      </c>
      <c r="G1372" s="409" t="s">
        <v>116</v>
      </c>
      <c r="H1372" s="410" t="s">
        <v>116</v>
      </c>
      <c r="I1372" s="411" t="s">
        <v>116</v>
      </c>
      <c r="J1372" s="409" t="s">
        <v>116</v>
      </c>
      <c r="K1372" s="410" t="s">
        <v>116</v>
      </c>
      <c r="L1372" s="411" t="s">
        <v>116</v>
      </c>
      <c r="M1372" s="65" t="s">
        <v>116</v>
      </c>
      <c r="N1372" s="65" t="s">
        <v>116</v>
      </c>
      <c r="O1372" s="184"/>
      <c r="P1372" s="29">
        <v>3302</v>
      </c>
      <c r="Q1372" s="5">
        <v>-1.4778325123152709E-2</v>
      </c>
      <c r="R1372" s="4">
        <v>-0.43396226415094341</v>
      </c>
      <c r="S1372" s="4">
        <v>-6.3180827886710242E-2</v>
      </c>
      <c r="T1372" s="5">
        <v>2</v>
      </c>
      <c r="U1372" s="4">
        <v>3</v>
      </c>
      <c r="V1372" s="4">
        <v>2.0294117647058822</v>
      </c>
      <c r="W1372" s="6">
        <v>2.9622700342999689E-2</v>
      </c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22"/>
      <c r="AH1372" s="447"/>
    </row>
    <row r="1373" spans="1:34" s="170" customFormat="1" ht="12" hidden="1" customHeight="1" x14ac:dyDescent="0.2">
      <c r="A1373" s="594">
        <v>1</v>
      </c>
      <c r="B1373" s="593"/>
      <c r="C1373" s="462" t="s">
        <v>117</v>
      </c>
      <c r="D1373" s="632" t="s">
        <v>115</v>
      </c>
      <c r="E1373" s="462">
        <v>1985</v>
      </c>
      <c r="F1373" s="351">
        <v>19</v>
      </c>
      <c r="G1373" s="409">
        <v>213</v>
      </c>
      <c r="H1373" s="410">
        <v>13</v>
      </c>
      <c r="I1373" s="411">
        <v>226</v>
      </c>
      <c r="J1373" s="409">
        <v>150</v>
      </c>
      <c r="K1373" s="410">
        <v>11</v>
      </c>
      <c r="L1373" s="411">
        <v>161</v>
      </c>
      <c r="M1373" s="65" t="s">
        <v>116</v>
      </c>
      <c r="N1373" s="65">
        <v>1481</v>
      </c>
      <c r="O1373" s="184"/>
      <c r="P1373" s="29">
        <v>3377</v>
      </c>
      <c r="Q1373" s="5">
        <v>-0.36499999999999999</v>
      </c>
      <c r="R1373" s="4">
        <v>6.6666666666666666E-2</v>
      </c>
      <c r="S1373" s="4">
        <v>-0.33488372093023255</v>
      </c>
      <c r="T1373" s="5">
        <v>8.0808080808080815E-2</v>
      </c>
      <c r="U1373" s="4">
        <v>3.25</v>
      </c>
      <c r="V1373" s="4">
        <v>0.20388349514563106</v>
      </c>
      <c r="W1373" s="6">
        <v>2.2713506965475468E-2</v>
      </c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2"/>
      <c r="AH1373" s="447"/>
    </row>
    <row r="1374" spans="1:34" s="170" customFormat="1" ht="12" hidden="1" customHeight="1" x14ac:dyDescent="0.2">
      <c r="A1374" s="594">
        <v>1</v>
      </c>
      <c r="B1374" s="593"/>
      <c r="C1374" s="462" t="s">
        <v>117</v>
      </c>
      <c r="D1374" s="632" t="s">
        <v>115</v>
      </c>
      <c r="E1374" s="462">
        <v>1986</v>
      </c>
      <c r="F1374" s="351">
        <v>20</v>
      </c>
      <c r="G1374" s="409">
        <v>146</v>
      </c>
      <c r="H1374" s="410">
        <v>14</v>
      </c>
      <c r="I1374" s="411">
        <v>160</v>
      </c>
      <c r="J1374" s="409">
        <v>209</v>
      </c>
      <c r="K1374" s="410">
        <v>18</v>
      </c>
      <c r="L1374" s="411">
        <v>227</v>
      </c>
      <c r="M1374" s="65">
        <v>3</v>
      </c>
      <c r="N1374" s="65">
        <v>1705</v>
      </c>
      <c r="O1374" s="184"/>
      <c r="P1374" s="29">
        <v>3790</v>
      </c>
      <c r="Q1374" s="5">
        <v>5.905511811023622E-2</v>
      </c>
      <c r="R1374" s="4">
        <v>-3.125E-2</v>
      </c>
      <c r="S1374" s="4">
        <v>4.8951048951048952E-2</v>
      </c>
      <c r="T1374" s="5">
        <v>1.219626168224299</v>
      </c>
      <c r="U1374" s="4">
        <v>0.5</v>
      </c>
      <c r="V1374" s="4">
        <v>1.1209677419354838</v>
      </c>
      <c r="W1374" s="6">
        <v>0.12229789754219722</v>
      </c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/>
      <c r="AH1374" s="447"/>
    </row>
    <row r="1375" spans="1:34" s="170" customFormat="1" ht="12" hidden="1" customHeight="1" x14ac:dyDescent="0.2">
      <c r="A1375" s="594">
        <v>1</v>
      </c>
      <c r="B1375" s="593"/>
      <c r="C1375" s="462" t="s">
        <v>117</v>
      </c>
      <c r="D1375" s="632" t="s">
        <v>115</v>
      </c>
      <c r="E1375" s="462">
        <v>1987</v>
      </c>
      <c r="F1375" s="351">
        <v>21</v>
      </c>
      <c r="G1375" s="409">
        <v>209</v>
      </c>
      <c r="H1375" s="410">
        <v>15</v>
      </c>
      <c r="I1375" s="411">
        <v>224</v>
      </c>
      <c r="J1375" s="409">
        <v>170</v>
      </c>
      <c r="K1375" s="410">
        <v>17</v>
      </c>
      <c r="L1375" s="411">
        <v>187</v>
      </c>
      <c r="M1375" s="65" t="s">
        <v>116</v>
      </c>
      <c r="N1375" s="65">
        <v>1892</v>
      </c>
      <c r="O1375" s="184"/>
      <c r="P1375" s="29">
        <v>4037</v>
      </c>
      <c r="Q1375" s="5">
        <v>-4.4609665427509292E-2</v>
      </c>
      <c r="R1375" s="4">
        <v>-3.2258064516129031E-2</v>
      </c>
      <c r="S1375" s="4">
        <v>-4.3333333333333335E-2</v>
      </c>
      <c r="T1375" s="5">
        <v>-0.27368421052631581</v>
      </c>
      <c r="U1375" s="4">
        <v>-0.37254901960784315</v>
      </c>
      <c r="V1375" s="4">
        <v>-0.28326996197718629</v>
      </c>
      <c r="W1375" s="6">
        <v>6.5171503957783636E-2</v>
      </c>
      <c r="X1375" s="22"/>
      <c r="Y1375" s="22">
        <v>2002</v>
      </c>
      <c r="Z1375" s="22">
        <v>257</v>
      </c>
      <c r="AA1375" s="22">
        <v>30</v>
      </c>
      <c r="AB1375" s="22">
        <v>287</v>
      </c>
      <c r="AC1375" s="22">
        <v>345</v>
      </c>
      <c r="AD1375" s="22">
        <v>32</v>
      </c>
      <c r="AE1375" s="22">
        <v>377</v>
      </c>
      <c r="AF1375" s="22">
        <v>130</v>
      </c>
      <c r="AG1375" s="22">
        <v>4037</v>
      </c>
      <c r="AH1375" s="447"/>
    </row>
    <row r="1376" spans="1:34" s="170" customFormat="1" ht="12" hidden="1" customHeight="1" x14ac:dyDescent="0.2">
      <c r="A1376" s="594">
        <v>1</v>
      </c>
      <c r="B1376" s="591"/>
      <c r="C1376" s="462" t="s">
        <v>117</v>
      </c>
      <c r="D1376" s="613" t="s">
        <v>115</v>
      </c>
      <c r="E1376" s="463">
        <v>1988</v>
      </c>
      <c r="F1376" s="351">
        <v>22</v>
      </c>
      <c r="G1376" s="92">
        <v>241.5</v>
      </c>
      <c r="H1376" s="93">
        <v>29</v>
      </c>
      <c r="I1376" s="94">
        <v>270.5</v>
      </c>
      <c r="J1376" s="92">
        <v>138.5</v>
      </c>
      <c r="K1376" s="93">
        <v>20</v>
      </c>
      <c r="L1376" s="94">
        <v>230</v>
      </c>
      <c r="M1376" s="70">
        <v>0</v>
      </c>
      <c r="N1376" s="408">
        <v>2122</v>
      </c>
      <c r="O1376" s="413"/>
      <c r="P1376" s="32"/>
      <c r="Q1376" s="12"/>
      <c r="R1376" s="11"/>
      <c r="S1376" s="11"/>
      <c r="T1376" s="12"/>
      <c r="U1376" s="11"/>
      <c r="V1376" s="11"/>
      <c r="W1376" s="13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447"/>
    </row>
    <row r="1377" spans="1:34" s="170" customFormat="1" ht="12" hidden="1" customHeight="1" x14ac:dyDescent="0.2">
      <c r="A1377" s="594">
        <v>1</v>
      </c>
      <c r="B1377" s="593"/>
      <c r="C1377" s="463" t="s">
        <v>117</v>
      </c>
      <c r="D1377" s="632" t="s">
        <v>115</v>
      </c>
      <c r="E1377" s="462">
        <v>1989</v>
      </c>
      <c r="F1377" s="351">
        <v>23</v>
      </c>
      <c r="G1377" s="409">
        <v>274</v>
      </c>
      <c r="H1377" s="410">
        <v>43</v>
      </c>
      <c r="I1377" s="411">
        <v>317</v>
      </c>
      <c r="J1377" s="409">
        <v>107</v>
      </c>
      <c r="K1377" s="410">
        <v>0</v>
      </c>
      <c r="L1377" s="411">
        <v>107</v>
      </c>
      <c r="M1377" s="65">
        <v>1</v>
      </c>
      <c r="N1377" s="65">
        <v>2228</v>
      </c>
      <c r="O1377" s="184"/>
      <c r="P1377" s="25"/>
      <c r="Q1377" s="5"/>
      <c r="R1377" s="4"/>
      <c r="S1377" s="4"/>
      <c r="T1377" s="5"/>
      <c r="U1377" s="4"/>
      <c r="V1377" s="4"/>
      <c r="W1377" s="6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22"/>
      <c r="AH1377" s="447"/>
    </row>
    <row r="1378" spans="1:34" s="170" customFormat="1" ht="12" hidden="1" customHeight="1" x14ac:dyDescent="0.2">
      <c r="A1378" s="594">
        <v>1</v>
      </c>
      <c r="B1378" s="593"/>
      <c r="C1378" s="462" t="s">
        <v>117</v>
      </c>
      <c r="D1378" s="632" t="s">
        <v>115</v>
      </c>
      <c r="E1378" s="462">
        <v>1990</v>
      </c>
      <c r="F1378" s="352">
        <v>24</v>
      </c>
      <c r="G1378" s="58">
        <v>254</v>
      </c>
      <c r="H1378" s="82">
        <v>18</v>
      </c>
      <c r="I1378" s="83">
        <v>272</v>
      </c>
      <c r="J1378" s="58">
        <v>122</v>
      </c>
      <c r="K1378" s="82">
        <v>9</v>
      </c>
      <c r="L1378" s="83">
        <v>131</v>
      </c>
      <c r="M1378" s="63">
        <v>24</v>
      </c>
      <c r="N1378" s="64">
        <v>2336</v>
      </c>
      <c r="O1378" s="184"/>
      <c r="P1378" s="25"/>
      <c r="Q1378" s="5"/>
      <c r="R1378" s="4"/>
      <c r="S1378" s="4"/>
      <c r="T1378" s="5"/>
      <c r="U1378" s="4"/>
      <c r="V1378" s="4"/>
      <c r="W1378" s="6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447"/>
    </row>
    <row r="1379" spans="1:34" s="170" customFormat="1" ht="12" hidden="1" customHeight="1" x14ac:dyDescent="0.2">
      <c r="A1379" s="594">
        <v>1</v>
      </c>
      <c r="B1379" s="593"/>
      <c r="C1379" s="462" t="s">
        <v>117</v>
      </c>
      <c r="D1379" s="632" t="s">
        <v>115</v>
      </c>
      <c r="E1379" s="462">
        <v>1991</v>
      </c>
      <c r="F1379" s="351">
        <v>25</v>
      </c>
      <c r="G1379" s="58">
        <v>257</v>
      </c>
      <c r="H1379" s="82">
        <v>14</v>
      </c>
      <c r="I1379" s="83">
        <v>271</v>
      </c>
      <c r="J1379" s="58">
        <v>197</v>
      </c>
      <c r="K1379" s="82">
        <v>18</v>
      </c>
      <c r="L1379" s="83">
        <v>215</v>
      </c>
      <c r="M1379" s="63">
        <v>133</v>
      </c>
      <c r="N1379" s="64">
        <v>2418</v>
      </c>
      <c r="O1379" s="184"/>
      <c r="P1379" s="25"/>
      <c r="Q1379" s="5"/>
      <c r="R1379" s="4"/>
      <c r="S1379" s="4"/>
      <c r="T1379" s="5"/>
      <c r="U1379" s="4"/>
      <c r="V1379" s="4"/>
      <c r="W1379" s="6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22"/>
      <c r="AH1379" s="447"/>
    </row>
    <row r="1380" spans="1:34" s="170" customFormat="1" ht="12" hidden="1" customHeight="1" x14ac:dyDescent="0.2">
      <c r="A1380" s="594">
        <v>1</v>
      </c>
      <c r="B1380" s="593"/>
      <c r="C1380" s="462" t="s">
        <v>117</v>
      </c>
      <c r="D1380" s="632" t="s">
        <v>115</v>
      </c>
      <c r="E1380" s="462">
        <v>1992</v>
      </c>
      <c r="F1380" s="352">
        <v>26</v>
      </c>
      <c r="G1380" s="58">
        <v>271</v>
      </c>
      <c r="H1380" s="82">
        <v>16</v>
      </c>
      <c r="I1380" s="83">
        <v>287</v>
      </c>
      <c r="J1380" s="58">
        <v>308</v>
      </c>
      <c r="K1380" s="82">
        <v>32</v>
      </c>
      <c r="L1380" s="83">
        <v>340</v>
      </c>
      <c r="M1380" s="63">
        <v>95</v>
      </c>
      <c r="N1380" s="64">
        <v>2663</v>
      </c>
      <c r="O1380" s="184"/>
      <c r="P1380" s="25"/>
      <c r="Q1380" s="5"/>
      <c r="R1380" s="4"/>
      <c r="S1380" s="4"/>
      <c r="T1380" s="5"/>
      <c r="U1380" s="4"/>
      <c r="V1380" s="4"/>
      <c r="W1380" s="6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22"/>
      <c r="AH1380" s="447"/>
    </row>
    <row r="1381" spans="1:34" s="170" customFormat="1" ht="12" hidden="1" customHeight="1" x14ac:dyDescent="0.2">
      <c r="A1381" s="594">
        <v>1</v>
      </c>
      <c r="B1381" s="593"/>
      <c r="C1381" s="462" t="s">
        <v>117</v>
      </c>
      <c r="D1381" s="632" t="s">
        <v>115</v>
      </c>
      <c r="E1381" s="462">
        <v>1993</v>
      </c>
      <c r="F1381" s="351">
        <v>27</v>
      </c>
      <c r="G1381" s="58">
        <v>294</v>
      </c>
      <c r="H1381" s="82">
        <v>14</v>
      </c>
      <c r="I1381" s="83">
        <v>308</v>
      </c>
      <c r="J1381" s="58">
        <v>227</v>
      </c>
      <c r="K1381" s="82">
        <v>13</v>
      </c>
      <c r="L1381" s="83">
        <v>240</v>
      </c>
      <c r="M1381" s="63">
        <v>104</v>
      </c>
      <c r="N1381" s="64">
        <v>2799</v>
      </c>
      <c r="O1381" s="184"/>
      <c r="P1381" s="25"/>
      <c r="Q1381" s="5"/>
      <c r="R1381" s="4"/>
      <c r="S1381" s="4"/>
      <c r="T1381" s="5"/>
      <c r="U1381" s="4"/>
      <c r="V1381" s="4"/>
      <c r="W1381" s="6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22"/>
      <c r="AH1381" s="447"/>
    </row>
    <row r="1382" spans="1:34" s="170" customFormat="1" ht="12" hidden="1" customHeight="1" x14ac:dyDescent="0.2">
      <c r="A1382" s="594">
        <v>1</v>
      </c>
      <c r="B1382" s="593"/>
      <c r="C1382" s="462" t="s">
        <v>117</v>
      </c>
      <c r="D1382" s="632" t="s">
        <v>115</v>
      </c>
      <c r="E1382" s="462">
        <v>1994</v>
      </c>
      <c r="F1382" s="352">
        <v>28</v>
      </c>
      <c r="G1382" s="58">
        <v>276</v>
      </c>
      <c r="H1382" s="82">
        <v>19</v>
      </c>
      <c r="I1382" s="83">
        <v>295</v>
      </c>
      <c r="J1382" s="58">
        <v>201</v>
      </c>
      <c r="K1382" s="82">
        <v>7</v>
      </c>
      <c r="L1382" s="83">
        <v>208</v>
      </c>
      <c r="M1382" s="63">
        <v>121</v>
      </c>
      <c r="N1382" s="69">
        <v>87</v>
      </c>
      <c r="O1382" s="184"/>
      <c r="P1382" s="25"/>
      <c r="Q1382" s="5"/>
      <c r="R1382" s="4"/>
      <c r="S1382" s="4"/>
      <c r="T1382" s="5"/>
      <c r="U1382" s="4"/>
      <c r="V1382" s="4"/>
      <c r="W1382" s="6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22"/>
      <c r="AH1382" s="447"/>
    </row>
    <row r="1383" spans="1:34" s="170" customFormat="1" ht="12" hidden="1" customHeight="1" thickBot="1" x14ac:dyDescent="0.25">
      <c r="A1383" s="594">
        <v>1</v>
      </c>
      <c r="B1383" s="593"/>
      <c r="C1383" s="462" t="s">
        <v>117</v>
      </c>
      <c r="D1383" s="632" t="s">
        <v>115</v>
      </c>
      <c r="E1383" s="462">
        <v>1995</v>
      </c>
      <c r="F1383" s="353">
        <v>29</v>
      </c>
      <c r="G1383" s="58">
        <v>0</v>
      </c>
      <c r="H1383" s="82">
        <v>0</v>
      </c>
      <c r="I1383" s="83">
        <v>352</v>
      </c>
      <c r="J1383" s="58">
        <v>0</v>
      </c>
      <c r="K1383" s="82">
        <v>0</v>
      </c>
      <c r="L1383" s="83">
        <v>215</v>
      </c>
      <c r="M1383" s="63">
        <v>70</v>
      </c>
      <c r="N1383" s="64">
        <v>2995</v>
      </c>
      <c r="O1383" s="184"/>
      <c r="P1383" s="25"/>
      <c r="Q1383" s="5"/>
      <c r="R1383" s="4"/>
      <c r="S1383" s="4"/>
      <c r="T1383" s="5"/>
      <c r="U1383" s="4"/>
      <c r="V1383" s="4"/>
      <c r="W1383" s="6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22"/>
      <c r="AH1383" s="447"/>
    </row>
    <row r="1384" spans="1:34" s="170" customFormat="1" ht="12" hidden="1" customHeight="1" x14ac:dyDescent="0.2">
      <c r="A1384" s="594">
        <v>1</v>
      </c>
      <c r="B1384" s="593"/>
      <c r="C1384" s="462" t="s">
        <v>117</v>
      </c>
      <c r="D1384" s="632" t="s">
        <v>115</v>
      </c>
      <c r="E1384" s="462">
        <v>1996</v>
      </c>
      <c r="F1384" s="351">
        <v>3</v>
      </c>
      <c r="G1384" s="58">
        <v>346</v>
      </c>
      <c r="H1384" s="82">
        <v>40</v>
      </c>
      <c r="I1384" s="83">
        <v>386</v>
      </c>
      <c r="J1384" s="58">
        <v>179</v>
      </c>
      <c r="K1384" s="82">
        <v>13</v>
      </c>
      <c r="L1384" s="83">
        <v>192</v>
      </c>
      <c r="M1384" s="63">
        <v>87</v>
      </c>
      <c r="N1384" s="64">
        <v>3100</v>
      </c>
      <c r="O1384" s="184"/>
      <c r="P1384" s="25"/>
      <c r="Q1384" s="5"/>
      <c r="R1384" s="4"/>
      <c r="S1384" s="4"/>
      <c r="T1384" s="5"/>
      <c r="U1384" s="4"/>
      <c r="V1384" s="4"/>
      <c r="W1384" s="6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22"/>
      <c r="AH1384" s="447"/>
    </row>
    <row r="1385" spans="1:34" s="170" customFormat="1" ht="12" hidden="1" customHeight="1" x14ac:dyDescent="0.2">
      <c r="A1385" s="594">
        <v>1</v>
      </c>
      <c r="B1385" s="593"/>
      <c r="C1385" s="462" t="s">
        <v>117</v>
      </c>
      <c r="D1385" s="632" t="s">
        <v>115</v>
      </c>
      <c r="E1385" s="462">
        <v>1997</v>
      </c>
      <c r="F1385" s="351">
        <v>4</v>
      </c>
      <c r="G1385" s="58">
        <v>345</v>
      </c>
      <c r="H1385" s="82">
        <v>55</v>
      </c>
      <c r="I1385" s="83">
        <v>400</v>
      </c>
      <c r="J1385" s="58">
        <v>167</v>
      </c>
      <c r="K1385" s="82">
        <v>20</v>
      </c>
      <c r="L1385" s="83">
        <v>187</v>
      </c>
      <c r="M1385" s="63">
        <v>141</v>
      </c>
      <c r="N1385" s="64">
        <v>3146</v>
      </c>
      <c r="O1385" s="184"/>
      <c r="P1385" s="25"/>
      <c r="Q1385" s="5"/>
      <c r="R1385" s="4"/>
      <c r="S1385" s="4"/>
      <c r="T1385" s="5"/>
      <c r="U1385" s="4"/>
      <c r="V1385" s="4"/>
      <c r="W1385" s="6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447"/>
    </row>
    <row r="1386" spans="1:34" s="170" customFormat="1" ht="12" hidden="1" customHeight="1" x14ac:dyDescent="0.2">
      <c r="A1386" s="594">
        <v>1</v>
      </c>
      <c r="B1386" s="593"/>
      <c r="C1386" s="462" t="s">
        <v>117</v>
      </c>
      <c r="D1386" s="632" t="s">
        <v>115</v>
      </c>
      <c r="E1386" s="462">
        <v>1998</v>
      </c>
      <c r="F1386" s="351">
        <v>5</v>
      </c>
      <c r="G1386" s="58">
        <v>406</v>
      </c>
      <c r="H1386" s="82">
        <v>53</v>
      </c>
      <c r="I1386" s="83">
        <v>459</v>
      </c>
      <c r="J1386" s="58">
        <v>66</v>
      </c>
      <c r="K1386" s="82">
        <v>2</v>
      </c>
      <c r="L1386" s="83">
        <v>68</v>
      </c>
      <c r="M1386" s="64">
        <v>7</v>
      </c>
      <c r="N1386" s="64">
        <v>3207</v>
      </c>
      <c r="O1386" s="184"/>
      <c r="P1386" s="25"/>
      <c r="Q1386" s="5"/>
      <c r="R1386" s="4"/>
      <c r="S1386" s="4"/>
      <c r="T1386" s="5"/>
      <c r="U1386" s="4"/>
      <c r="V1386" s="4"/>
      <c r="W1386" s="6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22"/>
      <c r="AH1386" s="447"/>
    </row>
    <row r="1387" spans="1:34" s="170" customFormat="1" ht="12" hidden="1" customHeight="1" x14ac:dyDescent="0.2">
      <c r="A1387" s="594">
        <v>1</v>
      </c>
      <c r="B1387" s="593"/>
      <c r="C1387" s="462" t="s">
        <v>117</v>
      </c>
      <c r="D1387" s="632" t="s">
        <v>115</v>
      </c>
      <c r="E1387" s="462">
        <v>1999</v>
      </c>
      <c r="F1387" s="351">
        <v>6</v>
      </c>
      <c r="G1387" s="58">
        <v>400</v>
      </c>
      <c r="H1387" s="82">
        <v>30</v>
      </c>
      <c r="I1387" s="83">
        <v>430</v>
      </c>
      <c r="J1387" s="58">
        <v>198</v>
      </c>
      <c r="K1387" s="82">
        <v>8</v>
      </c>
      <c r="L1387" s="83">
        <v>206</v>
      </c>
      <c r="M1387" s="64">
        <v>111</v>
      </c>
      <c r="N1387" s="64">
        <v>3302</v>
      </c>
      <c r="O1387" s="184"/>
      <c r="P1387" s="25"/>
      <c r="Q1387" s="5"/>
      <c r="R1387" s="4"/>
      <c r="S1387" s="4"/>
      <c r="T1387" s="5"/>
      <c r="U1387" s="4"/>
      <c r="V1387" s="4"/>
      <c r="W1387" s="6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22"/>
      <c r="AH1387" s="447"/>
    </row>
    <row r="1388" spans="1:34" s="170" customFormat="1" ht="12" hidden="1" customHeight="1" x14ac:dyDescent="0.2">
      <c r="A1388" s="594">
        <v>1</v>
      </c>
      <c r="B1388" s="593"/>
      <c r="C1388" s="462" t="s">
        <v>117</v>
      </c>
      <c r="D1388" s="632" t="s">
        <v>115</v>
      </c>
      <c r="E1388" s="462">
        <v>2000</v>
      </c>
      <c r="F1388" s="351">
        <v>7</v>
      </c>
      <c r="G1388" s="58">
        <v>254</v>
      </c>
      <c r="H1388" s="82">
        <v>32</v>
      </c>
      <c r="I1388" s="83">
        <v>286</v>
      </c>
      <c r="J1388" s="58">
        <v>214</v>
      </c>
      <c r="K1388" s="82">
        <v>34</v>
      </c>
      <c r="L1388" s="83">
        <v>248</v>
      </c>
      <c r="M1388" s="64">
        <v>173</v>
      </c>
      <c r="N1388" s="64">
        <v>3377</v>
      </c>
      <c r="O1388" s="184"/>
      <c r="P1388" s="25"/>
      <c r="Q1388" s="5"/>
      <c r="R1388" s="4"/>
      <c r="S1388" s="4"/>
      <c r="T1388" s="5"/>
      <c r="U1388" s="4"/>
      <c r="V1388" s="4"/>
      <c r="W1388" s="6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22"/>
      <c r="AH1388" s="447"/>
    </row>
    <row r="1389" spans="1:34" s="170" customFormat="1" ht="12" hidden="1" customHeight="1" x14ac:dyDescent="0.2">
      <c r="A1389" s="594">
        <v>1</v>
      </c>
      <c r="B1389" s="593"/>
      <c r="C1389" s="462" t="s">
        <v>117</v>
      </c>
      <c r="D1389" s="632" t="s">
        <v>115</v>
      </c>
      <c r="E1389" s="462">
        <v>2001</v>
      </c>
      <c r="F1389" s="351">
        <v>8</v>
      </c>
      <c r="G1389" s="58">
        <v>269</v>
      </c>
      <c r="H1389" s="82">
        <v>31</v>
      </c>
      <c r="I1389" s="83">
        <v>300</v>
      </c>
      <c r="J1389" s="58">
        <v>475</v>
      </c>
      <c r="K1389" s="82">
        <v>51</v>
      </c>
      <c r="L1389" s="83">
        <v>526</v>
      </c>
      <c r="M1389" s="64">
        <v>113</v>
      </c>
      <c r="N1389" s="64">
        <v>3790</v>
      </c>
      <c r="O1389" s="184"/>
      <c r="P1389" s="25"/>
      <c r="Q1389" s="5"/>
      <c r="R1389" s="4"/>
      <c r="S1389" s="4"/>
      <c r="T1389" s="5"/>
      <c r="U1389" s="4"/>
      <c r="V1389" s="4"/>
      <c r="W1389" s="6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22"/>
      <c r="AH1389" s="447"/>
    </row>
    <row r="1390" spans="1:34" s="170" customFormat="1" ht="12" hidden="1" customHeight="1" x14ac:dyDescent="0.2">
      <c r="A1390" s="594">
        <v>1</v>
      </c>
      <c r="B1390" s="593"/>
      <c r="C1390" s="462" t="s">
        <v>117</v>
      </c>
      <c r="D1390" s="632" t="s">
        <v>115</v>
      </c>
      <c r="E1390" s="462">
        <v>2002</v>
      </c>
      <c r="F1390" s="351">
        <v>9</v>
      </c>
      <c r="G1390" s="58">
        <v>257</v>
      </c>
      <c r="H1390" s="82">
        <v>30</v>
      </c>
      <c r="I1390" s="83">
        <v>287</v>
      </c>
      <c r="J1390" s="58">
        <v>345</v>
      </c>
      <c r="K1390" s="82">
        <v>32</v>
      </c>
      <c r="L1390" s="83">
        <v>377</v>
      </c>
      <c r="M1390" s="64">
        <v>130</v>
      </c>
      <c r="N1390" s="64">
        <v>4037</v>
      </c>
      <c r="O1390" s="184"/>
      <c r="P1390" s="25"/>
      <c r="Q1390" s="5"/>
      <c r="R1390" s="4"/>
      <c r="S1390" s="4"/>
      <c r="T1390" s="5"/>
      <c r="U1390" s="4"/>
      <c r="V1390" s="4"/>
      <c r="W1390" s="6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22"/>
      <c r="AH1390" s="447"/>
    </row>
    <row r="1391" spans="1:34" s="170" customFormat="1" ht="12" hidden="1" customHeight="1" x14ac:dyDescent="0.2">
      <c r="A1391" s="594">
        <v>1</v>
      </c>
      <c r="B1391" s="593"/>
      <c r="C1391" s="462" t="s">
        <v>117</v>
      </c>
      <c r="D1391" s="632" t="s">
        <v>115</v>
      </c>
      <c r="E1391" s="462">
        <v>2003</v>
      </c>
      <c r="F1391" s="351">
        <v>10</v>
      </c>
      <c r="G1391" s="58">
        <v>304</v>
      </c>
      <c r="H1391" s="82">
        <v>38</v>
      </c>
      <c r="I1391" s="83">
        <v>342</v>
      </c>
      <c r="J1391" s="58">
        <v>307</v>
      </c>
      <c r="K1391" s="82">
        <v>11</v>
      </c>
      <c r="L1391" s="83">
        <v>318</v>
      </c>
      <c r="M1391" s="64">
        <v>181</v>
      </c>
      <c r="N1391" s="64">
        <v>4174</v>
      </c>
      <c r="O1391" s="184"/>
      <c r="P1391" s="25"/>
      <c r="Q1391" s="5"/>
      <c r="R1391" s="4"/>
      <c r="S1391" s="4"/>
      <c r="T1391" s="5"/>
      <c r="U1391" s="4"/>
      <c r="V1391" s="4"/>
      <c r="W1391" s="6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447"/>
    </row>
    <row r="1392" spans="1:34" s="170" customFormat="1" ht="12" hidden="1" customHeight="1" x14ac:dyDescent="0.2">
      <c r="A1392" s="594">
        <v>1</v>
      </c>
      <c r="B1392" s="593"/>
      <c r="C1392" s="462" t="s">
        <v>117</v>
      </c>
      <c r="D1392" s="632" t="s">
        <v>115</v>
      </c>
      <c r="E1392" s="462">
        <v>2004</v>
      </c>
      <c r="F1392" s="351">
        <v>11</v>
      </c>
      <c r="G1392" s="58">
        <v>291</v>
      </c>
      <c r="H1392" s="82">
        <v>36</v>
      </c>
      <c r="I1392" s="83">
        <v>327</v>
      </c>
      <c r="J1392" s="58">
        <v>388</v>
      </c>
      <c r="K1392" s="82">
        <v>33</v>
      </c>
      <c r="L1392" s="83">
        <v>421</v>
      </c>
      <c r="M1392" s="63">
        <v>263</v>
      </c>
      <c r="N1392" s="63">
        <v>4343</v>
      </c>
      <c r="O1392" s="184" t="s">
        <v>5</v>
      </c>
      <c r="P1392" s="25"/>
      <c r="Q1392" s="5"/>
      <c r="R1392" s="4"/>
      <c r="S1392" s="4"/>
      <c r="T1392" s="5"/>
      <c r="U1392" s="4"/>
      <c r="V1392" s="4"/>
      <c r="W1392" s="6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447"/>
    </row>
    <row r="1393" spans="1:34" s="170" customFormat="1" ht="12" hidden="1" customHeight="1" x14ac:dyDescent="0.2">
      <c r="A1393" s="594">
        <v>1</v>
      </c>
      <c r="B1393" s="593"/>
      <c r="C1393" s="462" t="s">
        <v>117</v>
      </c>
      <c r="D1393" s="632" t="s">
        <v>238</v>
      </c>
      <c r="E1393" s="461">
        <v>2006</v>
      </c>
      <c r="F1393" s="351">
        <v>12</v>
      </c>
      <c r="G1393" s="58">
        <v>299</v>
      </c>
      <c r="H1393" s="82">
        <v>32</v>
      </c>
      <c r="I1393" s="83">
        <v>331</v>
      </c>
      <c r="J1393" s="58">
        <v>214</v>
      </c>
      <c r="K1393" s="82">
        <v>27</v>
      </c>
      <c r="L1393" s="83">
        <v>241</v>
      </c>
      <c r="M1393" s="63">
        <v>199</v>
      </c>
      <c r="N1393" s="63">
        <v>4418</v>
      </c>
      <c r="O1393" s="184"/>
      <c r="P1393" s="25"/>
      <c r="Q1393" s="5"/>
      <c r="R1393" s="4"/>
      <c r="S1393" s="4"/>
      <c r="T1393" s="5"/>
      <c r="U1393" s="4"/>
      <c r="V1393" s="4"/>
      <c r="W1393" s="6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22"/>
      <c r="AH1393" s="447"/>
    </row>
    <row r="1394" spans="1:34" s="170" customFormat="1" ht="12" hidden="1" customHeight="1" x14ac:dyDescent="0.2">
      <c r="A1394" s="594">
        <v>1</v>
      </c>
      <c r="B1394" s="593"/>
      <c r="C1394" s="462" t="s">
        <v>48</v>
      </c>
      <c r="D1394" s="632" t="s">
        <v>238</v>
      </c>
      <c r="E1394" s="461">
        <v>2007</v>
      </c>
      <c r="F1394" s="351">
        <v>13</v>
      </c>
      <c r="G1394" s="58">
        <v>376</v>
      </c>
      <c r="H1394" s="82">
        <v>60</v>
      </c>
      <c r="I1394" s="83">
        <v>436</v>
      </c>
      <c r="J1394" s="58">
        <v>296</v>
      </c>
      <c r="K1394" s="82">
        <v>31</v>
      </c>
      <c r="L1394" s="83">
        <v>327</v>
      </c>
      <c r="M1394" s="63">
        <v>125</v>
      </c>
      <c r="N1394" s="63">
        <v>4620</v>
      </c>
      <c r="O1394" s="184"/>
      <c r="P1394" s="25"/>
      <c r="Q1394" s="4"/>
      <c r="R1394" s="4"/>
      <c r="S1394" s="4"/>
      <c r="T1394" s="4"/>
      <c r="U1394" s="4"/>
      <c r="V1394" s="4"/>
      <c r="W1394" s="4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22"/>
      <c r="AH1394" s="447"/>
    </row>
    <row r="1395" spans="1:34" s="170" customFormat="1" ht="12" hidden="1" customHeight="1" x14ac:dyDescent="0.2">
      <c r="A1395" s="594">
        <v>1</v>
      </c>
      <c r="B1395" s="593"/>
      <c r="C1395" s="462" t="s">
        <v>48</v>
      </c>
      <c r="D1395" s="632" t="s">
        <v>238</v>
      </c>
      <c r="E1395" s="461">
        <v>2008</v>
      </c>
      <c r="F1395" s="351">
        <v>14</v>
      </c>
      <c r="G1395" s="58">
        <v>366</v>
      </c>
      <c r="H1395" s="82">
        <v>59</v>
      </c>
      <c r="I1395" s="83">
        <v>425</v>
      </c>
      <c r="J1395" s="58">
        <v>314</v>
      </c>
      <c r="K1395" s="82">
        <v>35</v>
      </c>
      <c r="L1395" s="83">
        <v>349</v>
      </c>
      <c r="M1395" s="63">
        <v>133</v>
      </c>
      <c r="N1395" s="63">
        <v>4836</v>
      </c>
      <c r="O1395" s="184"/>
      <c r="P1395" s="25"/>
      <c r="Q1395" s="4"/>
      <c r="R1395" s="4"/>
      <c r="S1395" s="4"/>
      <c r="T1395" s="4"/>
      <c r="U1395" s="4"/>
      <c r="V1395" s="4"/>
      <c r="W1395" s="4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22"/>
      <c r="AH1395" s="447"/>
    </row>
    <row r="1396" spans="1:34" s="170" customFormat="1" ht="12" hidden="1" customHeight="1" x14ac:dyDescent="0.2">
      <c r="A1396" s="594">
        <v>1</v>
      </c>
      <c r="B1396" s="593"/>
      <c r="C1396" s="609"/>
      <c r="D1396" s="471"/>
      <c r="E1396" s="461">
        <v>2009</v>
      </c>
      <c r="F1396" s="351">
        <v>15</v>
      </c>
      <c r="G1396" s="58">
        <v>453</v>
      </c>
      <c r="H1396" s="82">
        <v>49</v>
      </c>
      <c r="I1396" s="83">
        <v>502</v>
      </c>
      <c r="J1396" s="58">
        <v>265</v>
      </c>
      <c r="K1396" s="77">
        <v>34</v>
      </c>
      <c r="L1396" s="83">
        <v>299</v>
      </c>
      <c r="M1396" s="63">
        <v>222</v>
      </c>
      <c r="N1396" s="63">
        <v>4913</v>
      </c>
      <c r="O1396" s="184"/>
      <c r="P1396" s="25"/>
      <c r="Q1396" s="4"/>
      <c r="R1396" s="4"/>
      <c r="S1396" s="4"/>
      <c r="T1396" s="4"/>
      <c r="U1396" s="4"/>
      <c r="V1396" s="4"/>
      <c r="W1396" s="4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22"/>
      <c r="AH1396" s="447"/>
    </row>
    <row r="1397" spans="1:34" s="170" customFormat="1" ht="12" customHeight="1" x14ac:dyDescent="0.2">
      <c r="A1397" s="594">
        <v>1</v>
      </c>
      <c r="B1397" s="593"/>
      <c r="C1397" s="462" t="s">
        <v>48</v>
      </c>
      <c r="D1397" s="632" t="s">
        <v>238</v>
      </c>
      <c r="E1397" s="462">
        <v>2010</v>
      </c>
      <c r="F1397" s="351">
        <v>16</v>
      </c>
      <c r="G1397" s="409">
        <v>609</v>
      </c>
      <c r="H1397" s="410">
        <v>45</v>
      </c>
      <c r="I1397" s="411">
        <f>SUM(H1397,G1397)</f>
        <v>654</v>
      </c>
      <c r="J1397" s="409">
        <v>362</v>
      </c>
      <c r="K1397" s="412">
        <v>34</v>
      </c>
      <c r="L1397" s="411">
        <f>SUM(K1397,J1397)</f>
        <v>396</v>
      </c>
      <c r="M1397" s="65">
        <v>325</v>
      </c>
      <c r="N1397" s="65">
        <v>4984</v>
      </c>
      <c r="O1397" s="184"/>
      <c r="P1397" s="25"/>
      <c r="Q1397" s="4"/>
      <c r="R1397" s="4"/>
      <c r="S1397" s="4"/>
      <c r="T1397" s="4"/>
      <c r="U1397" s="4"/>
      <c r="V1397" s="4"/>
      <c r="W1397" s="4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22"/>
      <c r="AH1397" s="438"/>
    </row>
    <row r="1398" spans="1:34" s="447" customFormat="1" ht="12" customHeight="1" x14ac:dyDescent="0.2">
      <c r="A1398" s="594"/>
      <c r="B1398" s="593"/>
      <c r="C1398" s="462"/>
      <c r="D1398" s="638" t="s">
        <v>239</v>
      </c>
      <c r="E1398" s="462">
        <v>2011</v>
      </c>
      <c r="F1398" s="351"/>
      <c r="G1398" s="409">
        <v>374</v>
      </c>
      <c r="H1398" s="410">
        <v>100</v>
      </c>
      <c r="I1398" s="411">
        <f>SUM(H1398,G1398)</f>
        <v>474</v>
      </c>
      <c r="J1398" s="409">
        <v>252</v>
      </c>
      <c r="K1398" s="412">
        <v>24</v>
      </c>
      <c r="L1398" s="411">
        <f>SUM(K1398,J1398)</f>
        <v>276</v>
      </c>
      <c r="M1398" s="65">
        <v>224</v>
      </c>
      <c r="N1398" s="65">
        <v>5007</v>
      </c>
      <c r="O1398" s="413" t="s">
        <v>5</v>
      </c>
      <c r="P1398" s="266"/>
      <c r="Q1398" s="268"/>
      <c r="R1398" s="268"/>
      <c r="S1398" s="268"/>
      <c r="T1398" s="268"/>
      <c r="U1398" s="268"/>
      <c r="V1398" s="268"/>
      <c r="W1398" s="268"/>
      <c r="X1398" s="59"/>
      <c r="Y1398" s="59"/>
      <c r="Z1398" s="59"/>
      <c r="AA1398" s="59"/>
      <c r="AB1398" s="59"/>
      <c r="AC1398" s="59"/>
      <c r="AD1398" s="59"/>
      <c r="AE1398" s="59"/>
      <c r="AF1398" s="59"/>
      <c r="AG1398" s="59"/>
      <c r="AH1398" s="438">
        <v>5007</v>
      </c>
    </row>
    <row r="1399" spans="1:34" s="447" customFormat="1" ht="12" customHeight="1" x14ac:dyDescent="0.2">
      <c r="A1399" s="594"/>
      <c r="B1399" s="593"/>
      <c r="C1399" s="462"/>
      <c r="D1399" s="642" t="s">
        <v>240</v>
      </c>
      <c r="E1399" s="462" t="s">
        <v>381</v>
      </c>
      <c r="F1399" s="351"/>
      <c r="G1399" s="342">
        <v>402</v>
      </c>
      <c r="H1399" s="343">
        <v>97</v>
      </c>
      <c r="I1399" s="344">
        <v>499</v>
      </c>
      <c r="J1399" s="345">
        <v>224</v>
      </c>
      <c r="K1399" s="343">
        <v>52</v>
      </c>
      <c r="L1399" s="344">
        <v>276</v>
      </c>
      <c r="M1399" s="346">
        <v>206</v>
      </c>
      <c r="N1399" s="346">
        <v>5077</v>
      </c>
      <c r="O1399" s="277"/>
      <c r="P1399" s="266"/>
      <c r="Q1399" s="268"/>
      <c r="R1399" s="268"/>
      <c r="S1399" s="268"/>
      <c r="T1399" s="268"/>
      <c r="U1399" s="268"/>
      <c r="V1399" s="268"/>
      <c r="W1399" s="268"/>
      <c r="X1399" s="59"/>
      <c r="Y1399" s="59"/>
      <c r="Z1399" s="59"/>
      <c r="AA1399" s="59"/>
      <c r="AB1399" s="59"/>
      <c r="AC1399" s="59"/>
      <c r="AD1399" s="59"/>
      <c r="AE1399" s="59"/>
      <c r="AF1399" s="59"/>
      <c r="AG1399" s="59"/>
      <c r="AH1399" s="438">
        <f>N1398+L1399-M1399</f>
        <v>5077</v>
      </c>
    </row>
    <row r="1400" spans="1:34" s="447" customFormat="1" ht="12" customHeight="1" x14ac:dyDescent="0.2">
      <c r="A1400" s="594"/>
      <c r="B1400" s="593"/>
      <c r="C1400" s="462"/>
      <c r="D1400" s="632"/>
      <c r="E1400" s="462">
        <v>2013</v>
      </c>
      <c r="F1400" s="351"/>
      <c r="G1400" s="343">
        <v>353</v>
      </c>
      <c r="H1400" s="343">
        <v>130</v>
      </c>
      <c r="I1400" s="344">
        <v>483</v>
      </c>
      <c r="J1400" s="345">
        <v>839</v>
      </c>
      <c r="K1400" s="343">
        <v>173</v>
      </c>
      <c r="L1400" s="344">
        <v>1012</v>
      </c>
      <c r="M1400" s="346">
        <v>88</v>
      </c>
      <c r="N1400" s="346">
        <v>6001</v>
      </c>
      <c r="O1400" s="277"/>
      <c r="P1400" s="266"/>
      <c r="Q1400" s="268"/>
      <c r="R1400" s="268"/>
      <c r="S1400" s="268"/>
      <c r="T1400" s="268"/>
      <c r="U1400" s="268"/>
      <c r="V1400" s="268"/>
      <c r="W1400" s="268"/>
      <c r="X1400" s="59"/>
      <c r="Y1400" s="59"/>
      <c r="Z1400" s="59"/>
      <c r="AA1400" s="59"/>
      <c r="AB1400" s="59"/>
      <c r="AC1400" s="59"/>
      <c r="AD1400" s="59"/>
      <c r="AE1400" s="59"/>
      <c r="AF1400" s="59"/>
      <c r="AG1400" s="59"/>
      <c r="AH1400" s="438"/>
    </row>
    <row r="1401" spans="1:34" s="447" customFormat="1" ht="12" customHeight="1" x14ac:dyDescent="0.2">
      <c r="A1401" s="594"/>
      <c r="B1401" s="593"/>
      <c r="C1401" s="462"/>
      <c r="D1401" s="632"/>
      <c r="E1401" s="463">
        <v>2014</v>
      </c>
      <c r="F1401" s="351"/>
      <c r="G1401" s="343">
        <v>369</v>
      </c>
      <c r="H1401" s="343">
        <v>135</v>
      </c>
      <c r="I1401" s="344">
        <v>504</v>
      </c>
      <c r="J1401" s="345">
        <v>661</v>
      </c>
      <c r="K1401" s="343">
        <v>218</v>
      </c>
      <c r="L1401" s="344">
        <v>879</v>
      </c>
      <c r="M1401" s="346">
        <v>45</v>
      </c>
      <c r="N1401" s="346">
        <v>6834</v>
      </c>
      <c r="O1401" s="277"/>
      <c r="P1401" s="266"/>
      <c r="Q1401" s="268"/>
      <c r="R1401" s="268"/>
      <c r="S1401" s="268"/>
      <c r="T1401" s="268"/>
      <c r="U1401" s="268"/>
      <c r="V1401" s="268"/>
      <c r="W1401" s="268"/>
      <c r="X1401" s="59"/>
      <c r="Y1401" s="59"/>
      <c r="Z1401" s="59"/>
      <c r="AA1401" s="59"/>
      <c r="AB1401" s="59"/>
      <c r="AC1401" s="59"/>
      <c r="AD1401" s="59"/>
      <c r="AE1401" s="59"/>
      <c r="AF1401" s="59"/>
      <c r="AG1401" s="59"/>
      <c r="AH1401" s="438"/>
    </row>
    <row r="1402" spans="1:34" s="170" customFormat="1" ht="6.75" customHeight="1" thickBot="1" x14ac:dyDescent="0.25">
      <c r="A1402" s="594"/>
      <c r="B1402" s="595"/>
      <c r="C1402" s="462"/>
      <c r="D1402" s="632"/>
      <c r="E1402" s="462"/>
      <c r="F1402" s="351">
        <v>17</v>
      </c>
      <c r="G1402" s="58"/>
      <c r="H1402" s="82"/>
      <c r="I1402" s="83"/>
      <c r="J1402" s="58"/>
      <c r="K1402" s="82"/>
      <c r="L1402" s="83"/>
      <c r="M1402" s="63"/>
      <c r="N1402" s="63"/>
      <c r="O1402" s="184"/>
      <c r="P1402" s="27"/>
      <c r="Q1402" s="28"/>
      <c r="R1402" s="28"/>
      <c r="S1402" s="28"/>
      <c r="T1402" s="28"/>
      <c r="U1402" s="28"/>
      <c r="V1402" s="28"/>
      <c r="W1402" s="28"/>
      <c r="X1402" s="26"/>
      <c r="Y1402" s="26"/>
      <c r="Z1402" s="26"/>
      <c r="AA1402" s="26"/>
      <c r="AB1402" s="26"/>
      <c r="AC1402" s="26"/>
      <c r="AD1402" s="26"/>
      <c r="AE1402" s="26"/>
      <c r="AF1402" s="26"/>
      <c r="AG1402" s="26"/>
      <c r="AH1402" s="447"/>
    </row>
    <row r="1403" spans="1:34" s="170" customFormat="1" ht="12" hidden="1" customHeight="1" x14ac:dyDescent="0.2">
      <c r="A1403" s="594">
        <v>1</v>
      </c>
      <c r="B1403" s="593"/>
      <c r="C1403" s="462"/>
      <c r="D1403" s="613" t="s">
        <v>115</v>
      </c>
      <c r="E1403" s="462">
        <v>1984</v>
      </c>
      <c r="F1403" s="351">
        <v>18</v>
      </c>
      <c r="G1403" s="409">
        <v>159</v>
      </c>
      <c r="H1403" s="410">
        <v>94</v>
      </c>
      <c r="I1403" s="411">
        <v>253</v>
      </c>
      <c r="J1403" s="409">
        <v>161</v>
      </c>
      <c r="K1403" s="410">
        <v>51</v>
      </c>
      <c r="L1403" s="411">
        <v>212</v>
      </c>
      <c r="M1403" s="65">
        <v>85</v>
      </c>
      <c r="N1403" s="65">
        <v>2583</v>
      </c>
      <c r="O1403" s="184"/>
      <c r="P1403" s="29">
        <v>6431</v>
      </c>
      <c r="Q1403" s="5">
        <v>0.21676300578034682</v>
      </c>
      <c r="R1403" s="4">
        <v>0.18181818181818182</v>
      </c>
      <c r="S1403" s="4">
        <v>0.1986111111111111</v>
      </c>
      <c r="T1403" s="5">
        <v>-0.17959183673469387</v>
      </c>
      <c r="U1403" s="4">
        <v>-0.30379746835443039</v>
      </c>
      <c r="V1403" s="4">
        <v>-0.24955436720142601</v>
      </c>
      <c r="W1403" s="6">
        <v>4.2470416599124657E-2</v>
      </c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22"/>
      <c r="AH1403" s="447"/>
    </row>
    <row r="1404" spans="1:34" s="170" customFormat="1" ht="12" hidden="1" customHeight="1" x14ac:dyDescent="0.2">
      <c r="A1404" s="594">
        <v>1</v>
      </c>
      <c r="B1404" s="593"/>
      <c r="C1404" s="463" t="s">
        <v>118</v>
      </c>
      <c r="D1404" s="613" t="s">
        <v>115</v>
      </c>
      <c r="E1404" s="462">
        <v>1985</v>
      </c>
      <c r="F1404" s="351">
        <v>19</v>
      </c>
      <c r="G1404" s="409">
        <v>144</v>
      </c>
      <c r="H1404" s="410">
        <v>87</v>
      </c>
      <c r="I1404" s="411">
        <v>231</v>
      </c>
      <c r="J1404" s="409">
        <v>142</v>
      </c>
      <c r="K1404" s="410">
        <v>100</v>
      </c>
      <c r="L1404" s="411">
        <v>242</v>
      </c>
      <c r="M1404" s="65">
        <v>72</v>
      </c>
      <c r="N1404" s="65">
        <v>2753</v>
      </c>
      <c r="O1404" s="184"/>
      <c r="P1404" s="29">
        <v>6768</v>
      </c>
      <c r="Q1404" s="5">
        <v>-0.20902612826603326</v>
      </c>
      <c r="R1404" s="4">
        <v>4.9773755656108594E-2</v>
      </c>
      <c r="S1404" s="4">
        <v>-7.6477404403244492E-2</v>
      </c>
      <c r="T1404" s="5">
        <v>0.15422885572139303</v>
      </c>
      <c r="U1404" s="4">
        <v>0.43636363636363634</v>
      </c>
      <c r="V1404" s="4">
        <v>0.30166270783847982</v>
      </c>
      <c r="W1404" s="6">
        <v>5.2402425750272118E-2</v>
      </c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22"/>
      <c r="AH1404" s="447"/>
    </row>
    <row r="1405" spans="1:34" s="170" customFormat="1" ht="12" hidden="1" customHeight="1" x14ac:dyDescent="0.2">
      <c r="A1405" s="594">
        <v>1</v>
      </c>
      <c r="B1405" s="591"/>
      <c r="C1405" s="463" t="s">
        <v>118</v>
      </c>
      <c r="D1405" s="613" t="s">
        <v>115</v>
      </c>
      <c r="E1405" s="462">
        <v>1986</v>
      </c>
      <c r="F1405" s="351">
        <v>20</v>
      </c>
      <c r="G1405" s="409">
        <v>193</v>
      </c>
      <c r="H1405" s="410">
        <v>127</v>
      </c>
      <c r="I1405" s="411">
        <v>320</v>
      </c>
      <c r="J1405" s="409">
        <v>150</v>
      </c>
      <c r="K1405" s="410">
        <v>74</v>
      </c>
      <c r="L1405" s="411">
        <v>224</v>
      </c>
      <c r="M1405" s="65">
        <v>103</v>
      </c>
      <c r="N1405" s="65">
        <v>2874</v>
      </c>
      <c r="O1405" s="184"/>
      <c r="P1405" s="31">
        <v>7175</v>
      </c>
      <c r="Q1405" s="12">
        <v>0.3003003003003003</v>
      </c>
      <c r="R1405" s="11">
        <v>0.10129310344827586</v>
      </c>
      <c r="S1405" s="11">
        <v>0.18444165621079048</v>
      </c>
      <c r="T1405" s="12">
        <v>0.60344827586206895</v>
      </c>
      <c r="U1405" s="11">
        <v>-0.32911392405063289</v>
      </c>
      <c r="V1405" s="11">
        <v>6.569343065693431E-2</v>
      </c>
      <c r="W1405" s="13">
        <v>6.0135933806146569E-2</v>
      </c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447"/>
    </row>
    <row r="1406" spans="1:34" s="170" customFormat="1" ht="12" hidden="1" customHeight="1" x14ac:dyDescent="0.2">
      <c r="A1406" s="594">
        <v>1</v>
      </c>
      <c r="B1406" s="593"/>
      <c r="C1406" s="463" t="s">
        <v>118</v>
      </c>
      <c r="D1406" s="613" t="s">
        <v>115</v>
      </c>
      <c r="E1406" s="462">
        <v>1987</v>
      </c>
      <c r="F1406" s="351">
        <v>21</v>
      </c>
      <c r="G1406" s="409">
        <v>222</v>
      </c>
      <c r="H1406" s="410">
        <v>163</v>
      </c>
      <c r="I1406" s="411">
        <v>385</v>
      </c>
      <c r="J1406" s="409">
        <v>131</v>
      </c>
      <c r="K1406" s="410">
        <v>98</v>
      </c>
      <c r="L1406" s="411">
        <v>229</v>
      </c>
      <c r="M1406" s="65">
        <v>52</v>
      </c>
      <c r="N1406" s="65">
        <v>3051</v>
      </c>
      <c r="O1406" s="184"/>
      <c r="P1406" s="29">
        <v>8094</v>
      </c>
      <c r="Q1406" s="5">
        <v>4.8498845265588918E-2</v>
      </c>
      <c r="R1406" s="4">
        <v>0.35029354207436397</v>
      </c>
      <c r="S1406" s="4">
        <v>0.21186440677966101</v>
      </c>
      <c r="T1406" s="5">
        <v>0.39247311827956988</v>
      </c>
      <c r="U1406" s="4">
        <v>1.9009433962264151</v>
      </c>
      <c r="V1406" s="4">
        <v>0.94006849315068497</v>
      </c>
      <c r="W1406" s="6">
        <v>0.12808362369337978</v>
      </c>
      <c r="X1406" s="22"/>
      <c r="Y1406" s="22">
        <v>2002</v>
      </c>
      <c r="Z1406" s="22">
        <v>454</v>
      </c>
      <c r="AA1406" s="22">
        <v>690</v>
      </c>
      <c r="AB1406" s="22">
        <v>1144</v>
      </c>
      <c r="AC1406" s="22">
        <v>518</v>
      </c>
      <c r="AD1406" s="22">
        <v>615</v>
      </c>
      <c r="AE1406" s="22">
        <v>1133</v>
      </c>
      <c r="AF1406" s="22">
        <v>214</v>
      </c>
      <c r="AG1406" s="22">
        <v>8094</v>
      </c>
      <c r="AH1406" s="447"/>
    </row>
    <row r="1407" spans="1:34" s="170" customFormat="1" ht="12" hidden="1" customHeight="1" x14ac:dyDescent="0.2">
      <c r="A1407" s="594">
        <v>1</v>
      </c>
      <c r="B1407" s="593"/>
      <c r="C1407" s="463" t="s">
        <v>118</v>
      </c>
      <c r="D1407" s="613" t="s">
        <v>115</v>
      </c>
      <c r="E1407" s="462">
        <v>1988</v>
      </c>
      <c r="F1407" s="351">
        <v>22</v>
      </c>
      <c r="G1407" s="409">
        <v>240</v>
      </c>
      <c r="H1407" s="410">
        <v>137</v>
      </c>
      <c r="I1407" s="411">
        <v>377</v>
      </c>
      <c r="J1407" s="409">
        <v>260</v>
      </c>
      <c r="K1407" s="410">
        <v>165</v>
      </c>
      <c r="L1407" s="411">
        <v>425</v>
      </c>
      <c r="M1407" s="65">
        <v>71</v>
      </c>
      <c r="N1407" s="65">
        <v>3405</v>
      </c>
      <c r="O1407" s="184"/>
      <c r="P1407" s="25"/>
      <c r="Q1407" s="5"/>
      <c r="R1407" s="4"/>
      <c r="S1407" s="4"/>
      <c r="T1407" s="5"/>
      <c r="U1407" s="4"/>
      <c r="V1407" s="4"/>
      <c r="W1407" s="6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447"/>
    </row>
    <row r="1408" spans="1:34" s="170" customFormat="1" ht="12" hidden="1" customHeight="1" x14ac:dyDescent="0.2">
      <c r="A1408" s="594">
        <v>1</v>
      </c>
      <c r="B1408" s="593"/>
      <c r="C1408" s="463" t="s">
        <v>118</v>
      </c>
      <c r="D1408" s="613" t="s">
        <v>115</v>
      </c>
      <c r="E1408" s="462">
        <v>1989</v>
      </c>
      <c r="F1408" s="351">
        <v>23</v>
      </c>
      <c r="G1408" s="409">
        <v>208</v>
      </c>
      <c r="H1408" s="410">
        <v>175</v>
      </c>
      <c r="I1408" s="411">
        <v>383</v>
      </c>
      <c r="J1408" s="409">
        <v>345</v>
      </c>
      <c r="K1408" s="410">
        <v>242</v>
      </c>
      <c r="L1408" s="411">
        <v>587</v>
      </c>
      <c r="M1408" s="65">
        <v>199</v>
      </c>
      <c r="N1408" s="65">
        <v>3793</v>
      </c>
      <c r="O1408" s="184"/>
      <c r="P1408" s="25"/>
      <c r="Q1408" s="5"/>
      <c r="R1408" s="4"/>
      <c r="S1408" s="4"/>
      <c r="T1408" s="5"/>
      <c r="U1408" s="4"/>
      <c r="V1408" s="4"/>
      <c r="W1408" s="6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22"/>
      <c r="AH1408" s="447"/>
    </row>
    <row r="1409" spans="1:34" s="170" customFormat="1" ht="12" hidden="1" customHeight="1" x14ac:dyDescent="0.2">
      <c r="A1409" s="594">
        <v>1</v>
      </c>
      <c r="B1409" s="593"/>
      <c r="C1409" s="463" t="s">
        <v>118</v>
      </c>
      <c r="D1409" s="613" t="s">
        <v>115</v>
      </c>
      <c r="E1409" s="462">
        <v>1990</v>
      </c>
      <c r="F1409" s="352">
        <v>24</v>
      </c>
      <c r="G1409" s="58">
        <v>255</v>
      </c>
      <c r="H1409" s="82">
        <v>163</v>
      </c>
      <c r="I1409" s="83">
        <v>418</v>
      </c>
      <c r="J1409" s="58">
        <v>153</v>
      </c>
      <c r="K1409" s="82">
        <v>165</v>
      </c>
      <c r="L1409" s="83">
        <v>318</v>
      </c>
      <c r="M1409" s="63">
        <v>132</v>
      </c>
      <c r="N1409" s="64">
        <v>3949</v>
      </c>
      <c r="O1409" s="184"/>
      <c r="P1409" s="25"/>
      <c r="Q1409" s="5"/>
      <c r="R1409" s="4"/>
      <c r="S1409" s="4"/>
      <c r="T1409" s="5"/>
      <c r="U1409" s="4"/>
      <c r="V1409" s="4"/>
      <c r="W1409" s="6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22"/>
      <c r="AH1409" s="447"/>
    </row>
    <row r="1410" spans="1:34" s="170" customFormat="1" ht="12" hidden="1" customHeight="1" x14ac:dyDescent="0.2">
      <c r="A1410" s="594">
        <v>1</v>
      </c>
      <c r="B1410" s="593"/>
      <c r="C1410" s="463" t="s">
        <v>118</v>
      </c>
      <c r="D1410" s="613" t="s">
        <v>115</v>
      </c>
      <c r="E1410" s="462">
        <v>1991</v>
      </c>
      <c r="F1410" s="351">
        <v>25</v>
      </c>
      <c r="G1410" s="58">
        <v>227</v>
      </c>
      <c r="H1410" s="82">
        <v>236</v>
      </c>
      <c r="I1410" s="83">
        <v>463</v>
      </c>
      <c r="J1410" s="58">
        <v>237</v>
      </c>
      <c r="K1410" s="82">
        <v>116</v>
      </c>
      <c r="L1410" s="83">
        <v>353</v>
      </c>
      <c r="M1410" s="63">
        <v>157</v>
      </c>
      <c r="N1410" s="64">
        <v>4175</v>
      </c>
      <c r="O1410" s="184"/>
      <c r="P1410" s="25"/>
      <c r="Q1410" s="5"/>
      <c r="R1410" s="4"/>
      <c r="S1410" s="4"/>
      <c r="T1410" s="5"/>
      <c r="U1410" s="4"/>
      <c r="V1410" s="4"/>
      <c r="W1410" s="6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447"/>
    </row>
    <row r="1411" spans="1:34" s="170" customFormat="1" ht="12" hidden="1" customHeight="1" x14ac:dyDescent="0.2">
      <c r="A1411" s="594">
        <v>1</v>
      </c>
      <c r="B1411" s="593"/>
      <c r="C1411" s="463" t="s">
        <v>118</v>
      </c>
      <c r="D1411" s="613" t="s">
        <v>115</v>
      </c>
      <c r="E1411" s="462">
        <v>1992</v>
      </c>
      <c r="F1411" s="352">
        <v>26</v>
      </c>
      <c r="G1411" s="58">
        <v>192</v>
      </c>
      <c r="H1411" s="82">
        <v>162</v>
      </c>
      <c r="I1411" s="83">
        <v>354</v>
      </c>
      <c r="J1411" s="58">
        <v>196</v>
      </c>
      <c r="K1411" s="82">
        <v>125</v>
      </c>
      <c r="L1411" s="83">
        <v>321</v>
      </c>
      <c r="M1411" s="63">
        <v>249</v>
      </c>
      <c r="N1411" s="64">
        <v>4247</v>
      </c>
      <c r="O1411" s="184"/>
      <c r="P1411" s="25"/>
      <c r="Q1411" s="5"/>
      <c r="R1411" s="4"/>
      <c r="S1411" s="4"/>
      <c r="T1411" s="5"/>
      <c r="U1411" s="4"/>
      <c r="V1411" s="4"/>
      <c r="W1411" s="6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447"/>
    </row>
    <row r="1412" spans="1:34" s="170" customFormat="1" ht="12" hidden="1" customHeight="1" x14ac:dyDescent="0.2">
      <c r="A1412" s="594">
        <v>1</v>
      </c>
      <c r="B1412" s="593"/>
      <c r="C1412" s="463" t="s">
        <v>118</v>
      </c>
      <c r="D1412" s="613" t="s">
        <v>115</v>
      </c>
      <c r="E1412" s="462">
        <v>1993</v>
      </c>
      <c r="F1412" s="351">
        <v>27</v>
      </c>
      <c r="G1412" s="58">
        <v>220</v>
      </c>
      <c r="H1412" s="82">
        <v>141</v>
      </c>
      <c r="I1412" s="83">
        <v>361</v>
      </c>
      <c r="J1412" s="58">
        <v>236</v>
      </c>
      <c r="K1412" s="82">
        <v>206</v>
      </c>
      <c r="L1412" s="83">
        <v>442</v>
      </c>
      <c r="M1412" s="63">
        <v>176</v>
      </c>
      <c r="N1412" s="64">
        <v>4513</v>
      </c>
      <c r="O1412" s="184"/>
      <c r="P1412" s="25"/>
      <c r="Q1412" s="5"/>
      <c r="R1412" s="4"/>
      <c r="S1412" s="4"/>
      <c r="T1412" s="5"/>
      <c r="U1412" s="4"/>
      <c r="V1412" s="4"/>
      <c r="W1412" s="6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447"/>
    </row>
    <row r="1413" spans="1:34" s="170" customFormat="1" ht="12" hidden="1" customHeight="1" x14ac:dyDescent="0.2">
      <c r="A1413" s="594">
        <v>1</v>
      </c>
      <c r="B1413" s="593"/>
      <c r="C1413" s="463" t="s">
        <v>118</v>
      </c>
      <c r="D1413" s="613" t="s">
        <v>115</v>
      </c>
      <c r="E1413" s="462">
        <v>1994</v>
      </c>
      <c r="F1413" s="352">
        <v>28</v>
      </c>
      <c r="G1413" s="58">
        <v>231</v>
      </c>
      <c r="H1413" s="82">
        <v>228</v>
      </c>
      <c r="I1413" s="83">
        <v>459</v>
      </c>
      <c r="J1413" s="58">
        <v>283</v>
      </c>
      <c r="K1413" s="82">
        <v>216</v>
      </c>
      <c r="L1413" s="83">
        <v>499</v>
      </c>
      <c r="M1413" s="63">
        <v>173</v>
      </c>
      <c r="N1413" s="64">
        <v>4839</v>
      </c>
      <c r="O1413" s="184"/>
      <c r="P1413" s="25"/>
      <c r="Q1413" s="5"/>
      <c r="R1413" s="4"/>
      <c r="S1413" s="4"/>
      <c r="T1413" s="5"/>
      <c r="U1413" s="4"/>
      <c r="V1413" s="4"/>
      <c r="W1413" s="6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22"/>
      <c r="AH1413" s="447"/>
    </row>
    <row r="1414" spans="1:34" s="170" customFormat="1" ht="12" hidden="1" customHeight="1" thickBot="1" x14ac:dyDescent="0.25">
      <c r="A1414" s="594">
        <v>1</v>
      </c>
      <c r="B1414" s="593"/>
      <c r="C1414" s="463" t="s">
        <v>118</v>
      </c>
      <c r="D1414" s="613" t="s">
        <v>115</v>
      </c>
      <c r="E1414" s="462">
        <v>1995</v>
      </c>
      <c r="F1414" s="353">
        <v>29</v>
      </c>
      <c r="G1414" s="58">
        <v>232</v>
      </c>
      <c r="H1414" s="82">
        <v>220</v>
      </c>
      <c r="I1414" s="83">
        <v>452</v>
      </c>
      <c r="J1414" s="58">
        <v>201</v>
      </c>
      <c r="K1414" s="82">
        <v>186</v>
      </c>
      <c r="L1414" s="83">
        <v>387</v>
      </c>
      <c r="M1414" s="63">
        <v>186</v>
      </c>
      <c r="N1414" s="64">
        <v>5040</v>
      </c>
      <c r="O1414" s="184"/>
      <c r="P1414" s="25"/>
      <c r="Q1414" s="5"/>
      <c r="R1414" s="4"/>
      <c r="S1414" s="4"/>
      <c r="T1414" s="5"/>
      <c r="U1414" s="4"/>
      <c r="V1414" s="4"/>
      <c r="W1414" s="6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22"/>
      <c r="AH1414" s="447"/>
    </row>
    <row r="1415" spans="1:34" s="170" customFormat="1" ht="12" hidden="1" customHeight="1" x14ac:dyDescent="0.2">
      <c r="A1415" s="594">
        <v>1</v>
      </c>
      <c r="B1415" s="593"/>
      <c r="C1415" s="463" t="s">
        <v>118</v>
      </c>
      <c r="D1415" s="613" t="s">
        <v>115</v>
      </c>
      <c r="E1415" s="462">
        <v>1996</v>
      </c>
      <c r="F1415" s="351">
        <v>0</v>
      </c>
      <c r="G1415" s="58">
        <v>331</v>
      </c>
      <c r="H1415" s="82">
        <v>334</v>
      </c>
      <c r="I1415" s="83">
        <v>665</v>
      </c>
      <c r="J1415" s="58">
        <v>183</v>
      </c>
      <c r="K1415" s="82">
        <v>179</v>
      </c>
      <c r="L1415" s="83">
        <v>362</v>
      </c>
      <c r="M1415" s="63">
        <v>131</v>
      </c>
      <c r="N1415" s="64">
        <v>5271</v>
      </c>
      <c r="O1415" s="184"/>
      <c r="P1415" s="25"/>
      <c r="Q1415" s="5"/>
      <c r="R1415" s="4"/>
      <c r="S1415" s="4"/>
      <c r="T1415" s="5"/>
      <c r="U1415" s="4"/>
      <c r="V1415" s="4"/>
      <c r="W1415" s="6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22"/>
      <c r="AH1415" s="447"/>
    </row>
    <row r="1416" spans="1:34" s="170" customFormat="1" ht="12" hidden="1" customHeight="1" x14ac:dyDescent="0.2">
      <c r="A1416" s="594">
        <v>1</v>
      </c>
      <c r="B1416" s="593"/>
      <c r="C1416" s="463" t="s">
        <v>118</v>
      </c>
      <c r="D1416" s="613" t="s">
        <v>115</v>
      </c>
      <c r="E1416" s="462">
        <v>1997</v>
      </c>
      <c r="F1416" s="351">
        <v>1</v>
      </c>
      <c r="G1416" s="58">
        <v>264</v>
      </c>
      <c r="H1416" s="82">
        <v>357</v>
      </c>
      <c r="I1416" s="83">
        <v>621</v>
      </c>
      <c r="J1416" s="58">
        <v>230</v>
      </c>
      <c r="K1416" s="82">
        <v>164</v>
      </c>
      <c r="L1416" s="83">
        <v>394</v>
      </c>
      <c r="M1416" s="63">
        <v>117</v>
      </c>
      <c r="N1416" s="64">
        <v>5548</v>
      </c>
      <c r="O1416" s="184"/>
      <c r="P1416" s="25"/>
      <c r="Q1416" s="5"/>
      <c r="R1416" s="4"/>
      <c r="S1416" s="4"/>
      <c r="T1416" s="5"/>
      <c r="U1416" s="4"/>
      <c r="V1416" s="4"/>
      <c r="W1416" s="6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22"/>
      <c r="AH1416" s="447"/>
    </row>
    <row r="1417" spans="1:34" s="170" customFormat="1" ht="12" hidden="1" customHeight="1" x14ac:dyDescent="0.2">
      <c r="A1417" s="594">
        <v>1</v>
      </c>
      <c r="B1417" s="593"/>
      <c r="C1417" s="463" t="s">
        <v>118</v>
      </c>
      <c r="D1417" s="613" t="s">
        <v>115</v>
      </c>
      <c r="E1417" s="462">
        <v>1998</v>
      </c>
      <c r="F1417" s="351">
        <v>2</v>
      </c>
      <c r="G1417" s="409">
        <v>346</v>
      </c>
      <c r="H1417" s="82">
        <v>374</v>
      </c>
      <c r="I1417" s="83">
        <v>720</v>
      </c>
      <c r="J1417" s="58">
        <v>245</v>
      </c>
      <c r="K1417" s="82">
        <v>316</v>
      </c>
      <c r="L1417" s="83">
        <v>561</v>
      </c>
      <c r="M1417" s="64">
        <v>183</v>
      </c>
      <c r="N1417" s="64">
        <v>6169</v>
      </c>
      <c r="O1417" s="184" t="s">
        <v>5</v>
      </c>
      <c r="P1417" s="25"/>
      <c r="Q1417" s="5"/>
      <c r="R1417" s="4"/>
      <c r="S1417" s="4"/>
      <c r="T1417" s="5"/>
      <c r="U1417" s="4"/>
      <c r="V1417" s="4"/>
      <c r="W1417" s="6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22"/>
      <c r="AH1417" s="447"/>
    </row>
    <row r="1418" spans="1:34" s="170" customFormat="1" ht="12" hidden="1" customHeight="1" x14ac:dyDescent="0.2">
      <c r="A1418" s="594">
        <v>1</v>
      </c>
      <c r="B1418" s="593"/>
      <c r="C1418" s="463" t="s">
        <v>118</v>
      </c>
      <c r="D1418" s="613" t="s">
        <v>115</v>
      </c>
      <c r="E1418" s="462">
        <v>1999</v>
      </c>
      <c r="F1418" s="351">
        <v>3</v>
      </c>
      <c r="G1418" s="409">
        <v>421</v>
      </c>
      <c r="H1418" s="82">
        <v>442</v>
      </c>
      <c r="I1418" s="83">
        <v>863</v>
      </c>
      <c r="J1418" s="58">
        <v>201</v>
      </c>
      <c r="K1418" s="82">
        <v>220</v>
      </c>
      <c r="L1418" s="83">
        <v>421</v>
      </c>
      <c r="M1418" s="64">
        <v>159</v>
      </c>
      <c r="N1418" s="64">
        <v>6431</v>
      </c>
      <c r="O1418" s="184"/>
      <c r="P1418" s="25"/>
      <c r="Q1418" s="5"/>
      <c r="R1418" s="4"/>
      <c r="S1418" s="4"/>
      <c r="T1418" s="5"/>
      <c r="U1418" s="4"/>
      <c r="V1418" s="4"/>
      <c r="W1418" s="6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447"/>
    </row>
    <row r="1419" spans="1:34" s="170" customFormat="1" ht="12" hidden="1" customHeight="1" x14ac:dyDescent="0.2">
      <c r="A1419" s="594">
        <v>1</v>
      </c>
      <c r="B1419" s="593"/>
      <c r="C1419" s="463" t="s">
        <v>118</v>
      </c>
      <c r="D1419" s="613" t="s">
        <v>115</v>
      </c>
      <c r="E1419" s="462">
        <v>2000</v>
      </c>
      <c r="F1419" s="351">
        <v>4</v>
      </c>
      <c r="G1419" s="409">
        <v>333</v>
      </c>
      <c r="H1419" s="82">
        <v>464</v>
      </c>
      <c r="I1419" s="83">
        <v>797</v>
      </c>
      <c r="J1419" s="58">
        <v>232</v>
      </c>
      <c r="K1419" s="82">
        <v>316</v>
      </c>
      <c r="L1419" s="83">
        <v>548</v>
      </c>
      <c r="M1419" s="64">
        <v>211</v>
      </c>
      <c r="N1419" s="64">
        <v>6768</v>
      </c>
      <c r="O1419" s="184"/>
      <c r="P1419" s="25"/>
      <c r="Q1419" s="5"/>
      <c r="R1419" s="4"/>
      <c r="S1419" s="4"/>
      <c r="T1419" s="5"/>
      <c r="U1419" s="4"/>
      <c r="V1419" s="4"/>
      <c r="W1419" s="6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22"/>
      <c r="AH1419" s="447"/>
    </row>
    <row r="1420" spans="1:34" s="170" customFormat="1" ht="12" hidden="1" customHeight="1" x14ac:dyDescent="0.2">
      <c r="A1420" s="594">
        <v>1</v>
      </c>
      <c r="B1420" s="593"/>
      <c r="C1420" s="463" t="s">
        <v>118</v>
      </c>
      <c r="D1420" s="613" t="s">
        <v>115</v>
      </c>
      <c r="E1420" s="462">
        <v>2001</v>
      </c>
      <c r="F1420" s="351">
        <v>5</v>
      </c>
      <c r="G1420" s="409">
        <v>433</v>
      </c>
      <c r="H1420" s="82">
        <v>511</v>
      </c>
      <c r="I1420" s="83">
        <v>944</v>
      </c>
      <c r="J1420" s="58">
        <v>372</v>
      </c>
      <c r="K1420" s="82">
        <v>212</v>
      </c>
      <c r="L1420" s="83">
        <v>584</v>
      </c>
      <c r="M1420" s="64">
        <v>177</v>
      </c>
      <c r="N1420" s="64">
        <v>7175</v>
      </c>
      <c r="O1420" s="413"/>
      <c r="P1420" s="25"/>
      <c r="Q1420" s="5"/>
      <c r="R1420" s="4"/>
      <c r="S1420" s="4"/>
      <c r="T1420" s="5"/>
      <c r="U1420" s="4"/>
      <c r="V1420" s="4"/>
      <c r="W1420" s="6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447"/>
    </row>
    <row r="1421" spans="1:34" s="170" customFormat="1" ht="12" hidden="1" customHeight="1" x14ac:dyDescent="0.2">
      <c r="A1421" s="594">
        <v>1</v>
      </c>
      <c r="B1421" s="593"/>
      <c r="C1421" s="463" t="s">
        <v>118</v>
      </c>
      <c r="D1421" s="613" t="s">
        <v>115</v>
      </c>
      <c r="E1421" s="462">
        <v>2002</v>
      </c>
      <c r="F1421" s="351">
        <v>6</v>
      </c>
      <c r="G1421" s="58">
        <v>454</v>
      </c>
      <c r="H1421" s="82">
        <v>690</v>
      </c>
      <c r="I1421" s="83">
        <v>1144</v>
      </c>
      <c r="J1421" s="58">
        <v>518</v>
      </c>
      <c r="K1421" s="82">
        <v>615</v>
      </c>
      <c r="L1421" s="83">
        <v>1133</v>
      </c>
      <c r="M1421" s="63">
        <v>214</v>
      </c>
      <c r="N1421" s="63">
        <v>8094</v>
      </c>
      <c r="O1421" s="184"/>
      <c r="P1421" s="25"/>
      <c r="Q1421" s="5"/>
      <c r="R1421" s="4"/>
      <c r="S1421" s="4"/>
      <c r="T1421" s="5"/>
      <c r="U1421" s="4"/>
      <c r="V1421" s="4"/>
      <c r="W1421" s="6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22"/>
      <c r="AH1421" s="447"/>
    </row>
    <row r="1422" spans="1:34" s="170" customFormat="1" ht="12" hidden="1" customHeight="1" x14ac:dyDescent="0.2">
      <c r="A1422" s="594">
        <v>1</v>
      </c>
      <c r="B1422" s="593"/>
      <c r="C1422" s="463" t="s">
        <v>118</v>
      </c>
      <c r="D1422" s="613" t="s">
        <v>115</v>
      </c>
      <c r="E1422" s="462">
        <v>2003</v>
      </c>
      <c r="F1422" s="351">
        <v>7</v>
      </c>
      <c r="G1422" s="58">
        <v>384</v>
      </c>
      <c r="H1422" s="82">
        <v>616</v>
      </c>
      <c r="I1422" s="83">
        <v>1000</v>
      </c>
      <c r="J1422" s="58">
        <v>395</v>
      </c>
      <c r="K1422" s="82">
        <v>599</v>
      </c>
      <c r="L1422" s="83">
        <v>994</v>
      </c>
      <c r="M1422" s="63">
        <v>302</v>
      </c>
      <c r="N1422" s="63">
        <v>8786</v>
      </c>
      <c r="O1422" s="184"/>
      <c r="P1422" s="25"/>
      <c r="Q1422" s="5"/>
      <c r="R1422" s="4"/>
      <c r="S1422" s="4"/>
      <c r="T1422" s="5"/>
      <c r="U1422" s="4"/>
      <c r="V1422" s="4"/>
      <c r="W1422" s="6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22"/>
      <c r="AH1422" s="447"/>
    </row>
    <row r="1423" spans="1:34" s="170" customFormat="1" ht="12" hidden="1" customHeight="1" x14ac:dyDescent="0.2">
      <c r="A1423" s="594">
        <v>1</v>
      </c>
      <c r="B1423" s="593"/>
      <c r="C1423" s="463" t="s">
        <v>118</v>
      </c>
      <c r="D1423" s="613" t="s">
        <v>115</v>
      </c>
      <c r="E1423" s="462">
        <v>2004</v>
      </c>
      <c r="F1423" s="351">
        <v>8</v>
      </c>
      <c r="G1423" s="58">
        <v>417</v>
      </c>
      <c r="H1423" s="82">
        <v>804</v>
      </c>
      <c r="I1423" s="83">
        <v>1221</v>
      </c>
      <c r="J1423" s="58">
        <v>428</v>
      </c>
      <c r="K1423" s="82">
        <v>588</v>
      </c>
      <c r="L1423" s="83">
        <v>1016</v>
      </c>
      <c r="M1423" s="63">
        <v>239</v>
      </c>
      <c r="N1423" s="63">
        <v>9563</v>
      </c>
      <c r="O1423" s="184"/>
      <c r="P1423" s="25"/>
      <c r="Q1423" s="5"/>
      <c r="R1423" s="4"/>
      <c r="S1423" s="4"/>
      <c r="T1423" s="5"/>
      <c r="U1423" s="4"/>
      <c r="V1423" s="4"/>
      <c r="W1423" s="6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22"/>
      <c r="AH1423" s="447"/>
    </row>
    <row r="1424" spans="1:34" s="170" customFormat="1" ht="12" hidden="1" customHeight="1" x14ac:dyDescent="0.2">
      <c r="A1424" s="594">
        <v>1</v>
      </c>
      <c r="B1424" s="593"/>
      <c r="C1424" s="463" t="s">
        <v>118</v>
      </c>
      <c r="D1424" s="642" t="s">
        <v>241</v>
      </c>
      <c r="E1424" s="461">
        <v>2006</v>
      </c>
      <c r="F1424" s="351">
        <v>9</v>
      </c>
      <c r="G1424" s="58">
        <v>374</v>
      </c>
      <c r="H1424" s="82">
        <v>777</v>
      </c>
      <c r="I1424" s="83">
        <v>1151</v>
      </c>
      <c r="J1424" s="58">
        <v>430</v>
      </c>
      <c r="K1424" s="82">
        <v>719</v>
      </c>
      <c r="L1424" s="83">
        <v>1149</v>
      </c>
      <c r="M1424" s="63">
        <v>309</v>
      </c>
      <c r="N1424" s="63">
        <v>10854</v>
      </c>
      <c r="O1424" s="184"/>
      <c r="P1424" s="25"/>
      <c r="Q1424" s="5"/>
      <c r="R1424" s="4"/>
      <c r="S1424" s="4"/>
      <c r="T1424" s="5"/>
      <c r="U1424" s="4"/>
      <c r="V1424" s="4"/>
      <c r="W1424" s="6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447"/>
    </row>
    <row r="1425" spans="1:34" s="170" customFormat="1" ht="12" hidden="1" customHeight="1" x14ac:dyDescent="0.2">
      <c r="A1425" s="594">
        <v>1</v>
      </c>
      <c r="B1425" s="593"/>
      <c r="C1425" s="463"/>
      <c r="D1425" s="642" t="s">
        <v>241</v>
      </c>
      <c r="E1425" s="461">
        <v>2007</v>
      </c>
      <c r="F1425" s="351">
        <v>10</v>
      </c>
      <c r="G1425" s="58">
        <v>338</v>
      </c>
      <c r="H1425" s="82">
        <v>711</v>
      </c>
      <c r="I1425" s="83">
        <v>1049</v>
      </c>
      <c r="J1425" s="58">
        <v>364</v>
      </c>
      <c r="K1425" s="82">
        <v>683</v>
      </c>
      <c r="L1425" s="83">
        <v>1047</v>
      </c>
      <c r="M1425" s="63">
        <v>421</v>
      </c>
      <c r="N1425" s="63">
        <v>11480</v>
      </c>
      <c r="O1425" s="184"/>
      <c r="P1425" s="25"/>
      <c r="Q1425" s="4"/>
      <c r="R1425" s="4"/>
      <c r="S1425" s="4"/>
      <c r="T1425" s="4"/>
      <c r="U1425" s="4"/>
      <c r="V1425" s="4"/>
      <c r="W1425" s="4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22"/>
      <c r="AH1425" s="447"/>
    </row>
    <row r="1426" spans="1:34" s="170" customFormat="1" ht="12" hidden="1" customHeight="1" x14ac:dyDescent="0.2">
      <c r="A1426" s="594">
        <v>1</v>
      </c>
      <c r="B1426" s="593"/>
      <c r="C1426" s="463"/>
      <c r="D1426" s="642" t="s">
        <v>241</v>
      </c>
      <c r="E1426" s="461">
        <v>2008</v>
      </c>
      <c r="F1426" s="352">
        <v>11</v>
      </c>
      <c r="G1426" s="58">
        <v>430</v>
      </c>
      <c r="H1426" s="82">
        <v>779</v>
      </c>
      <c r="I1426" s="83">
        <v>1209</v>
      </c>
      <c r="J1426" s="58">
        <v>433</v>
      </c>
      <c r="K1426" s="82">
        <v>807</v>
      </c>
      <c r="L1426" s="83">
        <v>1240</v>
      </c>
      <c r="M1426" s="63">
        <v>363</v>
      </c>
      <c r="N1426" s="63">
        <v>12357</v>
      </c>
      <c r="O1426" s="184"/>
      <c r="P1426" s="25"/>
      <c r="Q1426" s="4"/>
      <c r="R1426" s="4"/>
      <c r="S1426" s="4"/>
      <c r="T1426" s="4"/>
      <c r="U1426" s="4"/>
      <c r="V1426" s="4"/>
      <c r="W1426" s="4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22"/>
      <c r="AH1426" s="447"/>
    </row>
    <row r="1427" spans="1:34" s="170" customFormat="1" ht="12" hidden="1" customHeight="1" x14ac:dyDescent="0.2">
      <c r="A1427" s="594">
        <v>1</v>
      </c>
      <c r="B1427" s="593"/>
      <c r="C1427" s="609"/>
      <c r="D1427" s="471"/>
      <c r="E1427" s="461">
        <v>2009</v>
      </c>
      <c r="F1427" s="351">
        <v>12</v>
      </c>
      <c r="G1427" s="58">
        <v>329</v>
      </c>
      <c r="H1427" s="82">
        <v>630</v>
      </c>
      <c r="I1427" s="83">
        <v>959</v>
      </c>
      <c r="J1427" s="58">
        <v>389</v>
      </c>
      <c r="K1427" s="77">
        <v>620</v>
      </c>
      <c r="L1427" s="83">
        <v>1009</v>
      </c>
      <c r="M1427" s="63">
        <v>360</v>
      </c>
      <c r="N1427" s="63">
        <v>13006</v>
      </c>
      <c r="O1427" s="184"/>
      <c r="P1427" s="25"/>
      <c r="Q1427" s="4"/>
      <c r="R1427" s="4"/>
      <c r="S1427" s="4"/>
      <c r="T1427" s="4"/>
      <c r="U1427" s="4"/>
      <c r="V1427" s="4"/>
      <c r="W1427" s="4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22"/>
      <c r="AH1427" s="447"/>
    </row>
    <row r="1428" spans="1:34" s="170" customFormat="1" ht="12" customHeight="1" x14ac:dyDescent="0.2">
      <c r="A1428" s="594">
        <v>1</v>
      </c>
      <c r="B1428" s="593"/>
      <c r="C1428" s="463"/>
      <c r="D1428" s="642" t="s">
        <v>241</v>
      </c>
      <c r="E1428" s="462">
        <v>2010</v>
      </c>
      <c r="F1428" s="352">
        <v>13</v>
      </c>
      <c r="G1428" s="409">
        <v>390</v>
      </c>
      <c r="H1428" s="410">
        <v>602</v>
      </c>
      <c r="I1428" s="411">
        <f>SUM(G1428,H1428)</f>
        <v>992</v>
      </c>
      <c r="J1428" s="409">
        <v>297</v>
      </c>
      <c r="K1428" s="412">
        <v>684</v>
      </c>
      <c r="L1428" s="411">
        <f>SUM(K1428,J1428)</f>
        <v>981</v>
      </c>
      <c r="M1428" s="65">
        <v>417</v>
      </c>
      <c r="N1428" s="65">
        <v>13570</v>
      </c>
      <c r="O1428" s="184"/>
      <c r="P1428" s="25"/>
      <c r="Q1428" s="4"/>
      <c r="R1428" s="4"/>
      <c r="S1428" s="4"/>
      <c r="T1428" s="4"/>
      <c r="U1428" s="4"/>
      <c r="V1428" s="4"/>
      <c r="W1428" s="4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22"/>
      <c r="AH1428" s="438"/>
    </row>
    <row r="1429" spans="1:34" s="447" customFormat="1" ht="12" customHeight="1" x14ac:dyDescent="0.2">
      <c r="A1429" s="594"/>
      <c r="B1429" s="593"/>
      <c r="C1429" s="463"/>
      <c r="D1429" s="613"/>
      <c r="E1429" s="462">
        <v>2011</v>
      </c>
      <c r="F1429" s="352"/>
      <c r="G1429" s="409">
        <v>455</v>
      </c>
      <c r="H1429" s="410">
        <v>684</v>
      </c>
      <c r="I1429" s="411">
        <f>SUM(H1429,G1429)</f>
        <v>1139</v>
      </c>
      <c r="J1429" s="409">
        <v>308</v>
      </c>
      <c r="K1429" s="412">
        <v>515</v>
      </c>
      <c r="L1429" s="411">
        <f>SUM(K1429,J1429)</f>
        <v>823</v>
      </c>
      <c r="M1429" s="65">
        <v>406</v>
      </c>
      <c r="N1429" s="65">
        <v>13987</v>
      </c>
      <c r="O1429" s="277"/>
      <c r="P1429" s="266"/>
      <c r="Q1429" s="268"/>
      <c r="R1429" s="268"/>
      <c r="S1429" s="268"/>
      <c r="T1429" s="268"/>
      <c r="U1429" s="268"/>
      <c r="V1429" s="268"/>
      <c r="W1429" s="268"/>
      <c r="X1429" s="59"/>
      <c r="Y1429" s="59"/>
      <c r="Z1429" s="59"/>
      <c r="AA1429" s="59"/>
      <c r="AB1429" s="59"/>
      <c r="AC1429" s="59"/>
      <c r="AD1429" s="59"/>
      <c r="AE1429" s="59"/>
      <c r="AF1429" s="59"/>
      <c r="AG1429" s="59"/>
      <c r="AH1429" s="438">
        <f>N1428+L1429-M1429</f>
        <v>13987</v>
      </c>
    </row>
    <row r="1430" spans="1:34" s="447" customFormat="1" ht="12" customHeight="1" x14ac:dyDescent="0.2">
      <c r="A1430" s="594"/>
      <c r="B1430" s="593"/>
      <c r="C1430" s="463"/>
      <c r="D1430" s="613"/>
      <c r="E1430" s="462" t="s">
        <v>381</v>
      </c>
      <c r="F1430" s="352"/>
      <c r="G1430" s="342">
        <v>411</v>
      </c>
      <c r="H1430" s="343">
        <v>738</v>
      </c>
      <c r="I1430" s="344">
        <v>1149</v>
      </c>
      <c r="J1430" s="345">
        <v>315</v>
      </c>
      <c r="K1430" s="343">
        <v>545</v>
      </c>
      <c r="L1430" s="344">
        <v>860</v>
      </c>
      <c r="M1430" s="346">
        <v>312</v>
      </c>
      <c r="N1430" s="346">
        <v>14535</v>
      </c>
      <c r="O1430" s="277"/>
      <c r="P1430" s="266"/>
      <c r="Q1430" s="268"/>
      <c r="R1430" s="268"/>
      <c r="S1430" s="268"/>
      <c r="T1430" s="268"/>
      <c r="U1430" s="268"/>
      <c r="V1430" s="268"/>
      <c r="W1430" s="268"/>
      <c r="X1430" s="59"/>
      <c r="Y1430" s="59"/>
      <c r="Z1430" s="59"/>
      <c r="AA1430" s="59"/>
      <c r="AB1430" s="59"/>
      <c r="AC1430" s="59"/>
      <c r="AD1430" s="59"/>
      <c r="AE1430" s="59"/>
      <c r="AF1430" s="59"/>
      <c r="AG1430" s="59"/>
      <c r="AH1430" s="438">
        <f>N1429+L1430-M1430</f>
        <v>14535</v>
      </c>
    </row>
    <row r="1431" spans="1:34" s="447" customFormat="1" ht="12" customHeight="1" x14ac:dyDescent="0.2">
      <c r="A1431" s="594"/>
      <c r="B1431" s="593"/>
      <c r="C1431" s="463"/>
      <c r="D1431" s="613"/>
      <c r="E1431" s="462">
        <v>2013</v>
      </c>
      <c r="F1431" s="352"/>
      <c r="G1431" s="343">
        <v>532</v>
      </c>
      <c r="H1431" s="343">
        <v>874</v>
      </c>
      <c r="I1431" s="344">
        <v>1406</v>
      </c>
      <c r="J1431" s="345">
        <v>354</v>
      </c>
      <c r="K1431" s="343">
        <v>493</v>
      </c>
      <c r="L1431" s="344">
        <v>847</v>
      </c>
      <c r="M1431" s="346">
        <v>342</v>
      </c>
      <c r="N1431" s="346">
        <v>15040</v>
      </c>
      <c r="O1431" s="277"/>
      <c r="P1431" s="266"/>
      <c r="Q1431" s="268"/>
      <c r="R1431" s="268"/>
      <c r="S1431" s="268"/>
      <c r="T1431" s="268"/>
      <c r="U1431" s="268"/>
      <c r="V1431" s="268"/>
      <c r="W1431" s="268"/>
      <c r="X1431" s="59"/>
      <c r="Y1431" s="59"/>
      <c r="Z1431" s="59"/>
      <c r="AA1431" s="59"/>
      <c r="AB1431" s="59"/>
      <c r="AC1431" s="59"/>
      <c r="AD1431" s="59"/>
      <c r="AE1431" s="59"/>
      <c r="AF1431" s="59"/>
      <c r="AG1431" s="59"/>
      <c r="AH1431" s="438"/>
    </row>
    <row r="1432" spans="1:34" s="447" customFormat="1" ht="12" customHeight="1" x14ac:dyDescent="0.2">
      <c r="A1432" s="594"/>
      <c r="B1432" s="593"/>
      <c r="C1432" s="463"/>
      <c r="D1432" s="613"/>
      <c r="E1432" s="463">
        <v>2014</v>
      </c>
      <c r="F1432" s="352"/>
      <c r="G1432" s="343">
        <v>378</v>
      </c>
      <c r="H1432" s="343">
        <v>685</v>
      </c>
      <c r="I1432" s="344">
        <v>1063</v>
      </c>
      <c r="J1432" s="345">
        <v>401</v>
      </c>
      <c r="K1432" s="343">
        <v>671</v>
      </c>
      <c r="L1432" s="344">
        <v>1072</v>
      </c>
      <c r="M1432" s="346">
        <v>419</v>
      </c>
      <c r="N1432" s="346">
        <v>15693</v>
      </c>
      <c r="O1432" s="277"/>
      <c r="P1432" s="266"/>
      <c r="Q1432" s="268"/>
      <c r="R1432" s="268"/>
      <c r="S1432" s="268"/>
      <c r="T1432" s="268"/>
      <c r="U1432" s="268"/>
      <c r="V1432" s="268"/>
      <c r="W1432" s="268"/>
      <c r="X1432" s="59"/>
      <c r="Y1432" s="59"/>
      <c r="Z1432" s="59"/>
      <c r="AA1432" s="59"/>
      <c r="AB1432" s="59"/>
      <c r="AC1432" s="59"/>
      <c r="AD1432" s="59"/>
      <c r="AE1432" s="59"/>
      <c r="AF1432" s="59"/>
      <c r="AG1432" s="59"/>
      <c r="AH1432" s="438"/>
    </row>
    <row r="1433" spans="1:34" s="170" customFormat="1" ht="6.75" customHeight="1" x14ac:dyDescent="0.2">
      <c r="A1433" s="594"/>
      <c r="B1433" s="593"/>
      <c r="C1433" s="463"/>
      <c r="D1433" s="613"/>
      <c r="E1433" s="462"/>
      <c r="F1433" s="351">
        <v>14</v>
      </c>
      <c r="G1433" s="58"/>
      <c r="H1433" s="82"/>
      <c r="I1433" s="83"/>
      <c r="J1433" s="58"/>
      <c r="K1433" s="82"/>
      <c r="L1433" s="83"/>
      <c r="M1433" s="63"/>
      <c r="N1433" s="63"/>
      <c r="O1433" s="184"/>
      <c r="P1433" s="25"/>
      <c r="Q1433" s="4"/>
      <c r="R1433" s="4"/>
      <c r="S1433" s="4"/>
      <c r="T1433" s="4"/>
      <c r="U1433" s="4"/>
      <c r="V1433" s="4"/>
      <c r="W1433" s="4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22"/>
      <c r="AH1433" s="447"/>
    </row>
    <row r="1434" spans="1:34" s="170" customFormat="1" ht="12" hidden="1" customHeight="1" x14ac:dyDescent="0.2">
      <c r="A1434" s="594">
        <v>1</v>
      </c>
      <c r="B1434" s="593"/>
      <c r="C1434" s="463"/>
      <c r="D1434" s="613" t="s">
        <v>50</v>
      </c>
      <c r="E1434" s="462">
        <v>1994</v>
      </c>
      <c r="F1434" s="351">
        <v>15</v>
      </c>
      <c r="G1434" s="58"/>
      <c r="H1434" s="82"/>
      <c r="I1434" s="83"/>
      <c r="J1434" s="58"/>
      <c r="K1434" s="82"/>
      <c r="L1434" s="83"/>
      <c r="M1434" s="63"/>
      <c r="N1434" s="64"/>
      <c r="O1434" s="184"/>
      <c r="P1434" s="25"/>
      <c r="Q1434" s="5"/>
      <c r="R1434" s="4"/>
      <c r="S1434" s="4"/>
      <c r="T1434" s="5"/>
      <c r="U1434" s="4"/>
      <c r="V1434" s="4"/>
      <c r="W1434" s="6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447"/>
    </row>
    <row r="1435" spans="1:34" s="170" customFormat="1" ht="12" hidden="1" customHeight="1" x14ac:dyDescent="0.2">
      <c r="A1435" s="594">
        <v>1</v>
      </c>
      <c r="B1435" s="593"/>
      <c r="C1435" s="462" t="s">
        <v>49</v>
      </c>
      <c r="D1435" s="613" t="s">
        <v>50</v>
      </c>
      <c r="E1435" s="462">
        <v>1995</v>
      </c>
      <c r="F1435" s="352">
        <v>16</v>
      </c>
      <c r="G1435" s="58">
        <v>0</v>
      </c>
      <c r="H1435" s="82">
        <v>0</v>
      </c>
      <c r="I1435" s="83">
        <v>0</v>
      </c>
      <c r="J1435" s="58">
        <v>0</v>
      </c>
      <c r="K1435" s="82">
        <v>0</v>
      </c>
      <c r="L1435" s="83">
        <v>0</v>
      </c>
      <c r="M1435" s="63">
        <v>0</v>
      </c>
      <c r="N1435" s="64">
        <v>0</v>
      </c>
      <c r="O1435" s="184"/>
      <c r="P1435" s="25"/>
      <c r="Q1435" s="5"/>
      <c r="R1435" s="4"/>
      <c r="S1435" s="4"/>
      <c r="T1435" s="5"/>
      <c r="U1435" s="4"/>
      <c r="V1435" s="4"/>
      <c r="W1435" s="6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447"/>
    </row>
    <row r="1436" spans="1:34" s="170" customFormat="1" ht="12" hidden="1" customHeight="1" x14ac:dyDescent="0.2">
      <c r="A1436" s="594">
        <v>1</v>
      </c>
      <c r="B1436" s="593"/>
      <c r="C1436" s="462" t="s">
        <v>49</v>
      </c>
      <c r="D1436" s="613" t="s">
        <v>50</v>
      </c>
      <c r="E1436" s="462">
        <v>1996</v>
      </c>
      <c r="F1436" s="351">
        <v>0</v>
      </c>
      <c r="G1436" s="58">
        <v>13</v>
      </c>
      <c r="H1436" s="82">
        <v>6</v>
      </c>
      <c r="I1436" s="83">
        <v>19</v>
      </c>
      <c r="J1436" s="58">
        <v>10</v>
      </c>
      <c r="K1436" s="82">
        <v>7</v>
      </c>
      <c r="L1436" s="83">
        <v>17</v>
      </c>
      <c r="M1436" s="63">
        <v>6</v>
      </c>
      <c r="N1436" s="64">
        <v>38</v>
      </c>
      <c r="O1436" s="184"/>
      <c r="P1436" s="25"/>
      <c r="Q1436" s="5"/>
      <c r="R1436" s="4"/>
      <c r="S1436" s="4"/>
      <c r="T1436" s="5"/>
      <c r="U1436" s="4"/>
      <c r="V1436" s="4"/>
      <c r="W1436" s="6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447"/>
    </row>
    <row r="1437" spans="1:34" s="170" customFormat="1" ht="12" hidden="1" customHeight="1" x14ac:dyDescent="0.2">
      <c r="A1437" s="594">
        <v>1</v>
      </c>
      <c r="B1437" s="593"/>
      <c r="C1437" s="462" t="s">
        <v>49</v>
      </c>
      <c r="D1437" s="613" t="s">
        <v>50</v>
      </c>
      <c r="E1437" s="462">
        <v>1997</v>
      </c>
      <c r="F1437" s="352">
        <v>1</v>
      </c>
      <c r="G1437" s="58">
        <v>3</v>
      </c>
      <c r="H1437" s="82">
        <v>17</v>
      </c>
      <c r="I1437" s="83">
        <v>20</v>
      </c>
      <c r="J1437" s="58">
        <v>12</v>
      </c>
      <c r="K1437" s="82">
        <v>1</v>
      </c>
      <c r="L1437" s="83">
        <v>13</v>
      </c>
      <c r="M1437" s="63">
        <v>0</v>
      </c>
      <c r="N1437" s="64">
        <v>49</v>
      </c>
      <c r="O1437" s="184"/>
      <c r="P1437" s="25"/>
      <c r="Q1437" s="5"/>
      <c r="R1437" s="4"/>
      <c r="S1437" s="4"/>
      <c r="T1437" s="5"/>
      <c r="U1437" s="4"/>
      <c r="V1437" s="4"/>
      <c r="W1437" s="6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447"/>
    </row>
    <row r="1438" spans="1:34" s="170" customFormat="1" ht="12" hidden="1" customHeight="1" x14ac:dyDescent="0.2">
      <c r="A1438" s="594">
        <v>1</v>
      </c>
      <c r="B1438" s="593"/>
      <c r="C1438" s="462" t="s">
        <v>49</v>
      </c>
      <c r="D1438" s="613" t="s">
        <v>50</v>
      </c>
      <c r="E1438" s="462">
        <v>1998</v>
      </c>
      <c r="F1438" s="351">
        <v>2</v>
      </c>
      <c r="G1438" s="58">
        <v>7</v>
      </c>
      <c r="H1438" s="82">
        <v>4</v>
      </c>
      <c r="I1438" s="83">
        <v>11</v>
      </c>
      <c r="J1438" s="58">
        <v>9</v>
      </c>
      <c r="K1438" s="82">
        <v>14</v>
      </c>
      <c r="L1438" s="83">
        <v>23</v>
      </c>
      <c r="M1438" s="64">
        <v>0</v>
      </c>
      <c r="N1438" s="64">
        <v>72</v>
      </c>
      <c r="O1438" s="184"/>
      <c r="P1438" s="22"/>
      <c r="Q1438" s="5"/>
      <c r="R1438" s="4"/>
      <c r="S1438" s="4"/>
      <c r="T1438" s="5"/>
      <c r="U1438" s="4"/>
      <c r="V1438" s="4"/>
      <c r="W1438" s="6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447"/>
    </row>
    <row r="1439" spans="1:34" s="170" customFormat="1" ht="12" hidden="1" customHeight="1" x14ac:dyDescent="0.2">
      <c r="A1439" s="594">
        <v>1</v>
      </c>
      <c r="B1439" s="591"/>
      <c r="C1439" s="462" t="s">
        <v>49</v>
      </c>
      <c r="D1439" s="613" t="s">
        <v>50</v>
      </c>
      <c r="E1439" s="462">
        <v>1999</v>
      </c>
      <c r="F1439" s="352">
        <v>3</v>
      </c>
      <c r="G1439" s="58"/>
      <c r="H1439" s="82"/>
      <c r="I1439" s="411"/>
      <c r="J1439" s="58"/>
      <c r="K1439" s="82"/>
      <c r="L1439" s="411"/>
      <c r="M1439" s="65"/>
      <c r="N1439" s="64">
        <v>76</v>
      </c>
      <c r="O1439" s="184" t="s">
        <v>5</v>
      </c>
      <c r="P1439" s="31"/>
      <c r="Q1439" s="12"/>
      <c r="R1439" s="11"/>
      <c r="S1439" s="11"/>
      <c r="T1439" s="12"/>
      <c r="U1439" s="11"/>
      <c r="V1439" s="11"/>
      <c r="W1439" s="13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447"/>
    </row>
    <row r="1440" spans="1:34" s="170" customFormat="1" ht="12" hidden="1" customHeight="1" x14ac:dyDescent="0.2">
      <c r="A1440" s="594">
        <v>1</v>
      </c>
      <c r="B1440" s="591"/>
      <c r="C1440" s="462" t="s">
        <v>49</v>
      </c>
      <c r="D1440" s="613" t="s">
        <v>50</v>
      </c>
      <c r="E1440" s="462">
        <v>2000</v>
      </c>
      <c r="F1440" s="351">
        <v>4</v>
      </c>
      <c r="G1440" s="58">
        <v>9</v>
      </c>
      <c r="H1440" s="82">
        <v>12</v>
      </c>
      <c r="I1440" s="83">
        <v>21</v>
      </c>
      <c r="J1440" s="58">
        <v>2</v>
      </c>
      <c r="K1440" s="82">
        <v>7</v>
      </c>
      <c r="L1440" s="83">
        <v>9</v>
      </c>
      <c r="M1440" s="64">
        <v>9</v>
      </c>
      <c r="N1440" s="64">
        <v>76</v>
      </c>
      <c r="O1440" s="413"/>
      <c r="P1440" s="31"/>
      <c r="Q1440" s="12"/>
      <c r="R1440" s="11"/>
      <c r="S1440" s="11"/>
      <c r="T1440" s="12"/>
      <c r="U1440" s="11"/>
      <c r="V1440" s="11"/>
      <c r="W1440" s="13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447"/>
    </row>
    <row r="1441" spans="1:34" s="170" customFormat="1" ht="12" hidden="1" customHeight="1" x14ac:dyDescent="0.2">
      <c r="A1441" s="594">
        <v>1</v>
      </c>
      <c r="B1441" s="591"/>
      <c r="C1441" s="462" t="s">
        <v>49</v>
      </c>
      <c r="D1441" s="613" t="s">
        <v>50</v>
      </c>
      <c r="E1441" s="462">
        <v>2001</v>
      </c>
      <c r="F1441" s="352">
        <v>5</v>
      </c>
      <c r="G1441" s="58">
        <v>5</v>
      </c>
      <c r="H1441" s="82">
        <v>6</v>
      </c>
      <c r="I1441" s="83">
        <v>11</v>
      </c>
      <c r="J1441" s="58">
        <v>5</v>
      </c>
      <c r="K1441" s="82">
        <v>21</v>
      </c>
      <c r="L1441" s="83">
        <v>26</v>
      </c>
      <c r="M1441" s="64">
        <v>11</v>
      </c>
      <c r="N1441" s="64">
        <v>91</v>
      </c>
      <c r="O1441" s="413"/>
      <c r="P1441" s="31"/>
      <c r="Q1441" s="12"/>
      <c r="R1441" s="11"/>
      <c r="S1441" s="11"/>
      <c r="T1441" s="12"/>
      <c r="U1441" s="11"/>
      <c r="V1441" s="11"/>
      <c r="W1441" s="13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447"/>
    </row>
    <row r="1442" spans="1:34" s="170" customFormat="1" ht="12" hidden="1" customHeight="1" x14ac:dyDescent="0.2">
      <c r="A1442" s="594">
        <v>1</v>
      </c>
      <c r="B1442" s="604"/>
      <c r="C1442" s="462" t="s">
        <v>49</v>
      </c>
      <c r="D1442" s="613" t="s">
        <v>50</v>
      </c>
      <c r="E1442" s="462">
        <v>2002</v>
      </c>
      <c r="F1442" s="351">
        <v>6</v>
      </c>
      <c r="G1442" s="58">
        <v>5</v>
      </c>
      <c r="H1442" s="82">
        <v>14</v>
      </c>
      <c r="I1442" s="83">
        <v>19</v>
      </c>
      <c r="J1442" s="58">
        <v>15</v>
      </c>
      <c r="K1442" s="82">
        <v>9</v>
      </c>
      <c r="L1442" s="83">
        <v>24</v>
      </c>
      <c r="M1442" s="63">
        <v>7</v>
      </c>
      <c r="N1442" s="63">
        <v>108</v>
      </c>
      <c r="O1442" s="413"/>
      <c r="P1442" s="14"/>
      <c r="Q1442" s="12"/>
      <c r="R1442" s="11"/>
      <c r="S1442" s="11"/>
      <c r="T1442" s="12"/>
      <c r="U1442" s="11"/>
      <c r="V1442" s="11"/>
      <c r="W1442" s="13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447"/>
    </row>
    <row r="1443" spans="1:34" s="170" customFormat="1" ht="12" hidden="1" customHeight="1" x14ac:dyDescent="0.2">
      <c r="A1443" s="594">
        <v>1</v>
      </c>
      <c r="B1443" s="591"/>
      <c r="C1443" s="462" t="s">
        <v>49</v>
      </c>
      <c r="D1443" s="613" t="s">
        <v>50</v>
      </c>
      <c r="E1443" s="463">
        <v>2003</v>
      </c>
      <c r="F1443" s="351">
        <v>0</v>
      </c>
      <c r="G1443" s="58">
        <v>5</v>
      </c>
      <c r="H1443" s="82">
        <v>41</v>
      </c>
      <c r="I1443" s="83">
        <v>46</v>
      </c>
      <c r="J1443" s="58">
        <v>1</v>
      </c>
      <c r="K1443" s="82">
        <v>11</v>
      </c>
      <c r="L1443" s="83">
        <v>12</v>
      </c>
      <c r="M1443" s="63">
        <v>2</v>
      </c>
      <c r="N1443" s="63">
        <v>154</v>
      </c>
      <c r="O1443" s="413" t="s">
        <v>5</v>
      </c>
      <c r="P1443" s="31" t="e">
        <v>#REF!</v>
      </c>
      <c r="Q1443" s="12"/>
      <c r="R1443" s="11"/>
      <c r="S1443" s="11"/>
      <c r="T1443" s="12"/>
      <c r="U1443" s="11"/>
      <c r="V1443" s="11"/>
      <c r="W1443" s="13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447"/>
    </row>
    <row r="1444" spans="1:34" s="170" customFormat="1" ht="12" hidden="1" customHeight="1" x14ac:dyDescent="0.2">
      <c r="A1444" s="594">
        <v>1</v>
      </c>
      <c r="B1444" s="591"/>
      <c r="C1444" s="463" t="s">
        <v>49</v>
      </c>
      <c r="D1444" s="613" t="s">
        <v>50</v>
      </c>
      <c r="E1444" s="463">
        <v>2004</v>
      </c>
      <c r="F1444" s="351">
        <v>1</v>
      </c>
      <c r="G1444" s="58">
        <v>6</v>
      </c>
      <c r="H1444" s="82">
        <v>18</v>
      </c>
      <c r="I1444" s="83">
        <v>24</v>
      </c>
      <c r="J1444" s="58">
        <v>4</v>
      </c>
      <c r="K1444" s="82">
        <v>38</v>
      </c>
      <c r="L1444" s="83">
        <v>42</v>
      </c>
      <c r="M1444" s="63">
        <v>5</v>
      </c>
      <c r="N1444" s="63">
        <v>156</v>
      </c>
      <c r="O1444" s="413" t="s">
        <v>5</v>
      </c>
      <c r="P1444" s="31"/>
      <c r="Q1444" s="12"/>
      <c r="R1444" s="11"/>
      <c r="S1444" s="11"/>
      <c r="T1444" s="12"/>
      <c r="U1444" s="11"/>
      <c r="V1444" s="11"/>
      <c r="W1444" s="13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447"/>
    </row>
    <row r="1445" spans="1:34" s="170" customFormat="1" ht="12" hidden="1" customHeight="1" x14ac:dyDescent="0.2">
      <c r="A1445" s="594">
        <v>1</v>
      </c>
      <c r="B1445" s="591"/>
      <c r="C1445" s="463" t="s">
        <v>49</v>
      </c>
      <c r="D1445" s="613" t="s">
        <v>50</v>
      </c>
      <c r="E1445" s="461">
        <v>2006</v>
      </c>
      <c r="F1445" s="351">
        <v>2</v>
      </c>
      <c r="G1445" s="58">
        <v>8</v>
      </c>
      <c r="H1445" s="82">
        <v>53</v>
      </c>
      <c r="I1445" s="83">
        <v>61</v>
      </c>
      <c r="J1445" s="58">
        <v>12</v>
      </c>
      <c r="K1445" s="82">
        <v>21</v>
      </c>
      <c r="L1445" s="83">
        <v>33</v>
      </c>
      <c r="M1445" s="63">
        <v>4</v>
      </c>
      <c r="N1445" s="63">
        <v>196</v>
      </c>
      <c r="O1445" s="413" t="s">
        <v>5</v>
      </c>
      <c r="P1445" s="31"/>
      <c r="Q1445" s="12"/>
      <c r="R1445" s="11"/>
      <c r="S1445" s="11"/>
      <c r="T1445" s="12"/>
      <c r="U1445" s="11"/>
      <c r="V1445" s="11"/>
      <c r="W1445" s="13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447"/>
    </row>
    <row r="1446" spans="1:34" s="170" customFormat="1" ht="12" hidden="1" customHeight="1" x14ac:dyDescent="0.2">
      <c r="A1446" s="594">
        <v>1</v>
      </c>
      <c r="B1446" s="591"/>
      <c r="C1446" s="463" t="s">
        <v>49</v>
      </c>
      <c r="D1446" s="613" t="s">
        <v>50</v>
      </c>
      <c r="E1446" s="461">
        <v>2007</v>
      </c>
      <c r="F1446" s="351">
        <v>3</v>
      </c>
      <c r="G1446" s="58">
        <v>7</v>
      </c>
      <c r="H1446" s="82">
        <v>56</v>
      </c>
      <c r="I1446" s="83">
        <v>63</v>
      </c>
      <c r="J1446" s="58">
        <v>10</v>
      </c>
      <c r="K1446" s="82">
        <v>44</v>
      </c>
      <c r="L1446" s="83">
        <v>54</v>
      </c>
      <c r="M1446" s="63">
        <v>3</v>
      </c>
      <c r="N1446" s="63">
        <v>247</v>
      </c>
      <c r="O1446" s="413"/>
      <c r="P1446" s="32"/>
      <c r="Q1446" s="11"/>
      <c r="R1446" s="11"/>
      <c r="S1446" s="11"/>
      <c r="T1446" s="11"/>
      <c r="U1446" s="11"/>
      <c r="V1446" s="11"/>
      <c r="W1446" s="11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447"/>
    </row>
    <row r="1447" spans="1:34" s="170" customFormat="1" ht="12" hidden="1" customHeight="1" thickBot="1" x14ac:dyDescent="0.25">
      <c r="A1447" s="594">
        <v>1</v>
      </c>
      <c r="B1447" s="591"/>
      <c r="C1447" s="463" t="s">
        <v>49</v>
      </c>
      <c r="D1447" s="613" t="s">
        <v>50</v>
      </c>
      <c r="E1447" s="461">
        <v>2008</v>
      </c>
      <c r="F1447" s="353">
        <v>4</v>
      </c>
      <c r="G1447" s="58">
        <v>13</v>
      </c>
      <c r="H1447" s="82">
        <v>30</v>
      </c>
      <c r="I1447" s="83">
        <v>43</v>
      </c>
      <c r="J1447" s="58">
        <v>2</v>
      </c>
      <c r="K1447" s="82">
        <v>30</v>
      </c>
      <c r="L1447" s="83">
        <v>32</v>
      </c>
      <c r="M1447" s="63">
        <v>6</v>
      </c>
      <c r="N1447" s="63">
        <v>273</v>
      </c>
      <c r="O1447" s="413"/>
      <c r="P1447" s="32"/>
      <c r="Q1447" s="11"/>
      <c r="R1447" s="11"/>
      <c r="S1447" s="11"/>
      <c r="T1447" s="11"/>
      <c r="U1447" s="11"/>
      <c r="V1447" s="11"/>
      <c r="W1447" s="11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447"/>
    </row>
    <row r="1448" spans="1:34" s="170" customFormat="1" ht="12" hidden="1" customHeight="1" x14ac:dyDescent="0.2">
      <c r="A1448" s="594">
        <v>1</v>
      </c>
      <c r="B1448" s="591"/>
      <c r="C1448" s="609"/>
      <c r="D1448" s="471"/>
      <c r="E1448" s="461">
        <v>2009</v>
      </c>
      <c r="F1448" s="351">
        <v>7</v>
      </c>
      <c r="G1448" s="58">
        <v>29</v>
      </c>
      <c r="H1448" s="82">
        <v>36</v>
      </c>
      <c r="I1448" s="83">
        <v>65</v>
      </c>
      <c r="J1448" s="58">
        <v>12</v>
      </c>
      <c r="K1448" s="77">
        <v>41</v>
      </c>
      <c r="L1448" s="83">
        <v>53</v>
      </c>
      <c r="M1448" s="63">
        <v>6</v>
      </c>
      <c r="N1448" s="63">
        <v>322</v>
      </c>
      <c r="O1448" s="413" t="s">
        <v>5</v>
      </c>
      <c r="P1448" s="32"/>
      <c r="Q1448" s="11"/>
      <c r="R1448" s="11"/>
      <c r="S1448" s="11"/>
      <c r="T1448" s="11"/>
      <c r="U1448" s="11"/>
      <c r="V1448" s="11"/>
      <c r="W1448" s="11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447"/>
    </row>
    <row r="1449" spans="1:34" s="170" customFormat="1" ht="12" customHeight="1" x14ac:dyDescent="0.2">
      <c r="A1449" s="594">
        <v>1</v>
      </c>
      <c r="B1449" s="591"/>
      <c r="C1449" s="463" t="s">
        <v>49</v>
      </c>
      <c r="D1449" s="613" t="s">
        <v>50</v>
      </c>
      <c r="E1449" s="462">
        <v>2010</v>
      </c>
      <c r="F1449" s="351">
        <v>8</v>
      </c>
      <c r="G1449" s="409">
        <v>10</v>
      </c>
      <c r="H1449" s="410">
        <v>36</v>
      </c>
      <c r="I1449" s="411">
        <f>SUM(H1449,G1449)</f>
        <v>46</v>
      </c>
      <c r="J1449" s="409">
        <v>5</v>
      </c>
      <c r="K1449" s="412">
        <v>33</v>
      </c>
      <c r="L1449" s="411">
        <f>SUM(K1449,J1449)</f>
        <v>38</v>
      </c>
      <c r="M1449" s="65">
        <v>2</v>
      </c>
      <c r="N1449" s="65">
        <v>358</v>
      </c>
      <c r="O1449" s="184"/>
      <c r="P1449" s="32"/>
      <c r="Q1449" s="11"/>
      <c r="R1449" s="11"/>
      <c r="S1449" s="11"/>
      <c r="T1449" s="11"/>
      <c r="U1449" s="11"/>
      <c r="V1449" s="11"/>
      <c r="W1449" s="11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438"/>
    </row>
    <row r="1450" spans="1:34" s="447" customFormat="1" ht="12" customHeight="1" x14ac:dyDescent="0.2">
      <c r="A1450" s="594"/>
      <c r="B1450" s="591"/>
      <c r="C1450" s="463"/>
      <c r="D1450" s="613"/>
      <c r="E1450" s="462">
        <v>2011</v>
      </c>
      <c r="F1450" s="351"/>
      <c r="G1450" s="409">
        <v>6</v>
      </c>
      <c r="H1450" s="410">
        <v>62</v>
      </c>
      <c r="I1450" s="411">
        <f>SUM(H1450,G1450)</f>
        <v>68</v>
      </c>
      <c r="J1450" s="409">
        <v>33</v>
      </c>
      <c r="K1450" s="412">
        <v>29</v>
      </c>
      <c r="L1450" s="411">
        <f>SUM(K1450,J1450)</f>
        <v>62</v>
      </c>
      <c r="M1450" s="65">
        <v>5</v>
      </c>
      <c r="N1450" s="65">
        <v>393</v>
      </c>
      <c r="O1450" s="413" t="s">
        <v>5</v>
      </c>
      <c r="P1450" s="272"/>
      <c r="Q1450" s="274"/>
      <c r="R1450" s="274"/>
      <c r="S1450" s="274"/>
      <c r="T1450" s="274"/>
      <c r="U1450" s="274"/>
      <c r="V1450" s="274"/>
      <c r="W1450" s="274"/>
      <c r="X1450" s="60"/>
      <c r="Y1450" s="60"/>
      <c r="Z1450" s="60"/>
      <c r="AA1450" s="60"/>
      <c r="AB1450" s="60"/>
      <c r="AC1450" s="60"/>
      <c r="AD1450" s="60"/>
      <c r="AE1450" s="60"/>
      <c r="AF1450" s="60"/>
      <c r="AG1450" s="60"/>
      <c r="AH1450" s="438">
        <v>393</v>
      </c>
    </row>
    <row r="1451" spans="1:34" s="447" customFormat="1" ht="12" customHeight="1" x14ac:dyDescent="0.2">
      <c r="A1451" s="594"/>
      <c r="B1451" s="591"/>
      <c r="C1451" s="463"/>
      <c r="D1451" s="613"/>
      <c r="E1451" s="462" t="s">
        <v>381</v>
      </c>
      <c r="F1451" s="351"/>
      <c r="G1451" s="342">
        <v>16</v>
      </c>
      <c r="H1451" s="343">
        <v>40</v>
      </c>
      <c r="I1451" s="344">
        <v>56</v>
      </c>
      <c r="J1451" s="345">
        <v>14</v>
      </c>
      <c r="K1451" s="343">
        <v>66</v>
      </c>
      <c r="L1451" s="344">
        <v>80</v>
      </c>
      <c r="M1451" s="346">
        <v>6</v>
      </c>
      <c r="N1451" s="346">
        <v>467</v>
      </c>
      <c r="O1451" s="277"/>
      <c r="P1451" s="272"/>
      <c r="Q1451" s="274"/>
      <c r="R1451" s="274"/>
      <c r="S1451" s="274"/>
      <c r="T1451" s="274"/>
      <c r="U1451" s="274"/>
      <c r="V1451" s="274"/>
      <c r="W1451" s="274"/>
      <c r="X1451" s="60"/>
      <c r="Y1451" s="60"/>
      <c r="Z1451" s="60"/>
      <c r="AA1451" s="60"/>
      <c r="AB1451" s="60"/>
      <c r="AC1451" s="60"/>
      <c r="AD1451" s="60"/>
      <c r="AE1451" s="60"/>
      <c r="AF1451" s="60"/>
      <c r="AG1451" s="60"/>
      <c r="AH1451" s="438">
        <f>N1450+L1451-M1451</f>
        <v>467</v>
      </c>
    </row>
    <row r="1452" spans="1:34" s="447" customFormat="1" ht="12" customHeight="1" x14ac:dyDescent="0.2">
      <c r="A1452" s="594"/>
      <c r="B1452" s="591"/>
      <c r="C1452" s="463"/>
      <c r="D1452" s="613"/>
      <c r="E1452" s="462">
        <v>2013</v>
      </c>
      <c r="F1452" s="351"/>
      <c r="G1452" s="343">
        <v>6</v>
      </c>
      <c r="H1452" s="343">
        <v>48</v>
      </c>
      <c r="I1452" s="344">
        <v>54</v>
      </c>
      <c r="J1452" s="345">
        <v>14</v>
      </c>
      <c r="K1452" s="343">
        <v>96</v>
      </c>
      <c r="L1452" s="344">
        <v>110</v>
      </c>
      <c r="M1452" s="346">
        <v>9</v>
      </c>
      <c r="N1452" s="346">
        <v>515</v>
      </c>
      <c r="O1452" s="277"/>
      <c r="P1452" s="272"/>
      <c r="Q1452" s="274"/>
      <c r="R1452" s="274"/>
      <c r="S1452" s="274"/>
      <c r="T1452" s="274"/>
      <c r="U1452" s="274"/>
      <c r="V1452" s="274"/>
      <c r="W1452" s="274"/>
      <c r="X1452" s="60"/>
      <c r="Y1452" s="60"/>
      <c r="Z1452" s="60"/>
      <c r="AA1452" s="60"/>
      <c r="AB1452" s="60"/>
      <c r="AC1452" s="60"/>
      <c r="AD1452" s="60"/>
      <c r="AE1452" s="60"/>
      <c r="AF1452" s="60"/>
      <c r="AG1452" s="60"/>
      <c r="AH1452" s="438"/>
    </row>
    <row r="1453" spans="1:34" s="447" customFormat="1" ht="12" customHeight="1" x14ac:dyDescent="0.2">
      <c r="A1453" s="594"/>
      <c r="B1453" s="591"/>
      <c r="C1453" s="463"/>
      <c r="D1453" s="613"/>
      <c r="E1453" s="463">
        <v>2014</v>
      </c>
      <c r="F1453" s="351"/>
      <c r="G1453" s="343">
        <v>14</v>
      </c>
      <c r="H1453" s="343">
        <v>35</v>
      </c>
      <c r="I1453" s="344">
        <v>49</v>
      </c>
      <c r="J1453" s="345">
        <v>13</v>
      </c>
      <c r="K1453" s="343">
        <v>26</v>
      </c>
      <c r="L1453" s="344">
        <v>39</v>
      </c>
      <c r="M1453" s="346">
        <v>41</v>
      </c>
      <c r="N1453" s="346">
        <v>550</v>
      </c>
      <c r="O1453" s="277"/>
      <c r="P1453" s="272"/>
      <c r="Q1453" s="274"/>
      <c r="R1453" s="274"/>
      <c r="S1453" s="274"/>
      <c r="T1453" s="274"/>
      <c r="U1453" s="274"/>
      <c r="V1453" s="274"/>
      <c r="W1453" s="274"/>
      <c r="X1453" s="60"/>
      <c r="Y1453" s="60"/>
      <c r="Z1453" s="60"/>
      <c r="AA1453" s="60"/>
      <c r="AB1453" s="60"/>
      <c r="AC1453" s="60"/>
      <c r="AD1453" s="60"/>
      <c r="AE1453" s="60"/>
      <c r="AF1453" s="60"/>
      <c r="AG1453" s="60"/>
      <c r="AH1453" s="438"/>
    </row>
    <row r="1454" spans="1:34" s="170" customFormat="1" ht="6.75" customHeight="1" x14ac:dyDescent="0.2">
      <c r="A1454" s="594"/>
      <c r="B1454" s="591"/>
      <c r="C1454" s="463"/>
      <c r="D1454" s="613"/>
      <c r="E1454" s="463"/>
      <c r="F1454" s="351">
        <v>9</v>
      </c>
      <c r="G1454" s="58"/>
      <c r="H1454" s="82"/>
      <c r="I1454" s="83"/>
      <c r="J1454" s="58"/>
      <c r="K1454" s="82"/>
      <c r="L1454" s="83"/>
      <c r="M1454" s="63"/>
      <c r="N1454" s="63"/>
      <c r="O1454" s="413"/>
      <c r="P1454" s="32"/>
      <c r="Q1454" s="11"/>
      <c r="R1454" s="11"/>
      <c r="S1454" s="11"/>
      <c r="T1454" s="11"/>
      <c r="U1454" s="11"/>
      <c r="V1454" s="11"/>
      <c r="W1454" s="11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447"/>
    </row>
    <row r="1455" spans="1:34" s="170" customFormat="1" ht="12" hidden="1" customHeight="1" x14ac:dyDescent="0.2">
      <c r="A1455" s="594">
        <v>1</v>
      </c>
      <c r="B1455" s="591"/>
      <c r="C1455" s="463"/>
      <c r="D1455" s="613" t="s">
        <v>187</v>
      </c>
      <c r="E1455" s="462">
        <v>2004</v>
      </c>
      <c r="F1455" s="351">
        <v>10</v>
      </c>
      <c r="G1455" s="58">
        <v>14</v>
      </c>
      <c r="H1455" s="82">
        <v>0</v>
      </c>
      <c r="I1455" s="83">
        <v>14</v>
      </c>
      <c r="J1455" s="58">
        <v>6</v>
      </c>
      <c r="K1455" s="82">
        <v>0</v>
      </c>
      <c r="L1455" s="83">
        <v>6</v>
      </c>
      <c r="M1455" s="63">
        <v>0</v>
      </c>
      <c r="N1455" s="64">
        <v>30</v>
      </c>
      <c r="O1455" s="413" t="s">
        <v>5</v>
      </c>
      <c r="P1455" s="31"/>
      <c r="Q1455" s="12"/>
      <c r="R1455" s="11"/>
      <c r="S1455" s="11"/>
      <c r="T1455" s="12"/>
      <c r="U1455" s="11"/>
      <c r="V1455" s="11"/>
      <c r="W1455" s="13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447"/>
    </row>
    <row r="1456" spans="1:34" s="170" customFormat="1" ht="12" hidden="1" customHeight="1" x14ac:dyDescent="0.2">
      <c r="A1456" s="594">
        <v>1</v>
      </c>
      <c r="B1456" s="591"/>
      <c r="C1456" s="463" t="s">
        <v>129</v>
      </c>
      <c r="D1456" s="632" t="s">
        <v>242</v>
      </c>
      <c r="E1456" s="461">
        <v>2006</v>
      </c>
      <c r="F1456" s="351">
        <v>11</v>
      </c>
      <c r="G1456" s="58">
        <v>9</v>
      </c>
      <c r="H1456" s="82">
        <v>0</v>
      </c>
      <c r="I1456" s="83">
        <v>9</v>
      </c>
      <c r="J1456" s="58">
        <v>9</v>
      </c>
      <c r="K1456" s="82">
        <v>0</v>
      </c>
      <c r="L1456" s="83">
        <v>9</v>
      </c>
      <c r="M1456" s="63">
        <v>4</v>
      </c>
      <c r="N1456" s="63">
        <v>33</v>
      </c>
      <c r="O1456" s="413"/>
      <c r="P1456" s="31"/>
      <c r="Q1456" s="12"/>
      <c r="R1456" s="11"/>
      <c r="S1456" s="11"/>
      <c r="T1456" s="12"/>
      <c r="U1456" s="11"/>
      <c r="V1456" s="11"/>
      <c r="W1456" s="13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447"/>
    </row>
    <row r="1457" spans="1:34" s="170" customFormat="1" ht="12" hidden="1" customHeight="1" x14ac:dyDescent="0.2">
      <c r="A1457" s="594">
        <v>1</v>
      </c>
      <c r="B1457" s="591"/>
      <c r="C1457" s="463" t="s">
        <v>129</v>
      </c>
      <c r="D1457" s="632" t="s">
        <v>242</v>
      </c>
      <c r="E1457" s="461">
        <v>2007</v>
      </c>
      <c r="F1457" s="351">
        <v>12</v>
      </c>
      <c r="G1457" s="58">
        <v>11</v>
      </c>
      <c r="H1457" s="82">
        <v>2</v>
      </c>
      <c r="I1457" s="83">
        <v>13</v>
      </c>
      <c r="J1457" s="58">
        <v>8</v>
      </c>
      <c r="K1457" s="82">
        <v>0</v>
      </c>
      <c r="L1457" s="83">
        <v>8</v>
      </c>
      <c r="M1457" s="63">
        <v>3</v>
      </c>
      <c r="N1457" s="63">
        <v>38</v>
      </c>
      <c r="O1457" s="413"/>
      <c r="P1457" s="32"/>
      <c r="Q1457" s="11"/>
      <c r="R1457" s="11"/>
      <c r="S1457" s="11"/>
      <c r="T1457" s="11"/>
      <c r="U1457" s="11"/>
      <c r="V1457" s="11"/>
      <c r="W1457" s="11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447"/>
    </row>
    <row r="1458" spans="1:34" s="170" customFormat="1" ht="12" hidden="1" customHeight="1" x14ac:dyDescent="0.2">
      <c r="A1458" s="594">
        <v>1</v>
      </c>
      <c r="B1458" s="591"/>
      <c r="C1458" s="463" t="s">
        <v>129</v>
      </c>
      <c r="D1458" s="632" t="s">
        <v>242</v>
      </c>
      <c r="E1458" s="461">
        <v>2008</v>
      </c>
      <c r="F1458" s="351">
        <v>13</v>
      </c>
      <c r="G1458" s="58">
        <v>7</v>
      </c>
      <c r="H1458" s="82">
        <v>0</v>
      </c>
      <c r="I1458" s="83">
        <v>7</v>
      </c>
      <c r="J1458" s="58">
        <v>6</v>
      </c>
      <c r="K1458" s="82">
        <v>0</v>
      </c>
      <c r="L1458" s="83">
        <v>6</v>
      </c>
      <c r="M1458" s="63">
        <v>0</v>
      </c>
      <c r="N1458" s="63">
        <v>44</v>
      </c>
      <c r="O1458" s="413"/>
      <c r="P1458" s="32"/>
      <c r="Q1458" s="11"/>
      <c r="R1458" s="11"/>
      <c r="S1458" s="11"/>
      <c r="T1458" s="11"/>
      <c r="U1458" s="11"/>
      <c r="V1458" s="11"/>
      <c r="W1458" s="11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447"/>
    </row>
    <row r="1459" spans="1:34" s="170" customFormat="1" ht="12" hidden="1" customHeight="1" x14ac:dyDescent="0.2">
      <c r="A1459" s="594">
        <v>1</v>
      </c>
      <c r="B1459" s="591"/>
      <c r="C1459" s="609"/>
      <c r="D1459" s="471"/>
      <c r="E1459" s="461">
        <v>2009</v>
      </c>
      <c r="F1459" s="351">
        <v>14</v>
      </c>
      <c r="G1459" s="58">
        <v>9</v>
      </c>
      <c r="H1459" s="82">
        <v>0</v>
      </c>
      <c r="I1459" s="83">
        <v>9</v>
      </c>
      <c r="J1459" s="58">
        <v>11</v>
      </c>
      <c r="K1459" s="77">
        <v>0</v>
      </c>
      <c r="L1459" s="83">
        <v>11</v>
      </c>
      <c r="M1459" s="63">
        <v>1</v>
      </c>
      <c r="N1459" s="63">
        <v>54</v>
      </c>
      <c r="O1459" s="413"/>
      <c r="P1459" s="32"/>
      <c r="Q1459" s="11"/>
      <c r="R1459" s="11"/>
      <c r="S1459" s="11"/>
      <c r="T1459" s="11"/>
      <c r="U1459" s="11"/>
      <c r="V1459" s="11"/>
      <c r="W1459" s="11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447"/>
    </row>
    <row r="1460" spans="1:34" s="170" customFormat="1" ht="12" customHeight="1" x14ac:dyDescent="0.2">
      <c r="A1460" s="594">
        <v>1</v>
      </c>
      <c r="B1460" s="591"/>
      <c r="C1460" s="463" t="s">
        <v>129</v>
      </c>
      <c r="D1460" s="632" t="s">
        <v>242</v>
      </c>
      <c r="E1460" s="462">
        <v>2010</v>
      </c>
      <c r="F1460" s="351">
        <v>15</v>
      </c>
      <c r="G1460" s="409">
        <v>11</v>
      </c>
      <c r="H1460" s="410">
        <v>0</v>
      </c>
      <c r="I1460" s="411">
        <f>SUM(H1460,G1460)</f>
        <v>11</v>
      </c>
      <c r="J1460" s="409">
        <v>10</v>
      </c>
      <c r="K1460" s="412">
        <v>0</v>
      </c>
      <c r="L1460" s="411">
        <f>SUM(K1460,J1460)</f>
        <v>10</v>
      </c>
      <c r="M1460" s="65">
        <v>11</v>
      </c>
      <c r="N1460" s="65">
        <v>53</v>
      </c>
      <c r="O1460" s="184"/>
      <c r="P1460" s="32"/>
      <c r="Q1460" s="11"/>
      <c r="R1460" s="11"/>
      <c r="S1460" s="11"/>
      <c r="T1460" s="11"/>
      <c r="U1460" s="11"/>
      <c r="V1460" s="11"/>
      <c r="W1460" s="11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438"/>
    </row>
    <row r="1461" spans="1:34" s="447" customFormat="1" ht="12" customHeight="1" x14ac:dyDescent="0.2">
      <c r="A1461" s="594"/>
      <c r="B1461" s="591"/>
      <c r="C1461" s="463"/>
      <c r="D1461" s="613"/>
      <c r="E1461" s="462">
        <v>2011</v>
      </c>
      <c r="F1461" s="351"/>
      <c r="G1461" s="409">
        <v>13</v>
      </c>
      <c r="H1461" s="410">
        <v>1</v>
      </c>
      <c r="I1461" s="411">
        <f>SUM(H1461,G1461)</f>
        <v>14</v>
      </c>
      <c r="J1461" s="409">
        <v>8</v>
      </c>
      <c r="K1461" s="412">
        <v>0</v>
      </c>
      <c r="L1461" s="411">
        <f>SUM(K1461,J1461)</f>
        <v>8</v>
      </c>
      <c r="M1461" s="65">
        <v>18</v>
      </c>
      <c r="N1461" s="65">
        <v>43</v>
      </c>
      <c r="O1461" s="277"/>
      <c r="P1461" s="272"/>
      <c r="Q1461" s="274"/>
      <c r="R1461" s="274"/>
      <c r="S1461" s="274"/>
      <c r="T1461" s="274"/>
      <c r="U1461" s="274"/>
      <c r="V1461" s="274"/>
      <c r="W1461" s="274"/>
      <c r="X1461" s="60"/>
      <c r="Y1461" s="60"/>
      <c r="Z1461" s="60"/>
      <c r="AA1461" s="60"/>
      <c r="AB1461" s="60"/>
      <c r="AC1461" s="60"/>
      <c r="AD1461" s="60"/>
      <c r="AE1461" s="60"/>
      <c r="AF1461" s="60"/>
      <c r="AG1461" s="60"/>
      <c r="AH1461" s="438">
        <f>N1460+L1461-M1461</f>
        <v>43</v>
      </c>
    </row>
    <row r="1462" spans="1:34" s="447" customFormat="1" ht="12" customHeight="1" x14ac:dyDescent="0.2">
      <c r="A1462" s="594"/>
      <c r="B1462" s="591"/>
      <c r="C1462" s="463"/>
      <c r="D1462" s="613"/>
      <c r="E1462" s="462" t="s">
        <v>381</v>
      </c>
      <c r="F1462" s="351"/>
      <c r="G1462" s="409">
        <v>8</v>
      </c>
      <c r="H1462" s="410">
        <v>0</v>
      </c>
      <c r="I1462" s="411">
        <v>8</v>
      </c>
      <c r="J1462" s="409">
        <v>12</v>
      </c>
      <c r="K1462" s="412">
        <v>0</v>
      </c>
      <c r="L1462" s="411">
        <v>12</v>
      </c>
      <c r="M1462" s="408">
        <v>3</v>
      </c>
      <c r="N1462" s="408">
        <v>55</v>
      </c>
      <c r="O1462" s="413" t="s">
        <v>5</v>
      </c>
      <c r="P1462" s="272"/>
      <c r="Q1462" s="274"/>
      <c r="R1462" s="274"/>
      <c r="S1462" s="274"/>
      <c r="T1462" s="274"/>
      <c r="U1462" s="274"/>
      <c r="V1462" s="274"/>
      <c r="W1462" s="274"/>
      <c r="X1462" s="60"/>
      <c r="Y1462" s="60"/>
      <c r="Z1462" s="60"/>
      <c r="AA1462" s="60"/>
      <c r="AB1462" s="60"/>
      <c r="AC1462" s="60"/>
      <c r="AD1462" s="60"/>
      <c r="AE1462" s="60"/>
      <c r="AF1462" s="60"/>
      <c r="AG1462" s="60"/>
      <c r="AH1462" s="438">
        <f>N1461+L1462-M1462</f>
        <v>52</v>
      </c>
    </row>
    <row r="1463" spans="1:34" s="447" customFormat="1" ht="12" customHeight="1" x14ac:dyDescent="0.2">
      <c r="A1463" s="594"/>
      <c r="B1463" s="591"/>
      <c r="C1463" s="463"/>
      <c r="D1463" s="613"/>
      <c r="E1463" s="462">
        <v>2013</v>
      </c>
      <c r="F1463" s="351"/>
      <c r="G1463" s="409">
        <v>21</v>
      </c>
      <c r="H1463" s="410">
        <v>0</v>
      </c>
      <c r="I1463" s="411">
        <v>21</v>
      </c>
      <c r="J1463" s="409">
        <v>10</v>
      </c>
      <c r="K1463" s="412">
        <v>0</v>
      </c>
      <c r="L1463" s="411">
        <v>10</v>
      </c>
      <c r="M1463" s="408">
        <v>0</v>
      </c>
      <c r="N1463" s="408">
        <v>65</v>
      </c>
      <c r="O1463" s="277"/>
      <c r="P1463" s="272"/>
      <c r="Q1463" s="274"/>
      <c r="R1463" s="274"/>
      <c r="S1463" s="274"/>
      <c r="T1463" s="274"/>
      <c r="U1463" s="274"/>
      <c r="V1463" s="274"/>
      <c r="W1463" s="274"/>
      <c r="X1463" s="60"/>
      <c r="Y1463" s="60"/>
      <c r="Z1463" s="60"/>
      <c r="AA1463" s="60"/>
      <c r="AB1463" s="60"/>
      <c r="AC1463" s="60"/>
      <c r="AD1463" s="60"/>
      <c r="AE1463" s="60"/>
      <c r="AF1463" s="60"/>
      <c r="AG1463" s="60"/>
      <c r="AH1463" s="438"/>
    </row>
    <row r="1464" spans="1:34" s="447" customFormat="1" ht="12" customHeight="1" x14ac:dyDescent="0.2">
      <c r="A1464" s="594"/>
      <c r="B1464" s="591"/>
      <c r="C1464" s="463"/>
      <c r="D1464" s="613"/>
      <c r="E1464" s="463">
        <v>2014</v>
      </c>
      <c r="F1464" s="351"/>
      <c r="G1464" s="409">
        <v>29</v>
      </c>
      <c r="H1464" s="410">
        <v>0</v>
      </c>
      <c r="I1464" s="411">
        <v>29</v>
      </c>
      <c r="J1464" s="409">
        <v>2</v>
      </c>
      <c r="K1464" s="412">
        <v>0</v>
      </c>
      <c r="L1464" s="411">
        <v>2</v>
      </c>
      <c r="M1464" s="408">
        <v>4</v>
      </c>
      <c r="N1464" s="408">
        <v>60</v>
      </c>
      <c r="O1464" s="277"/>
      <c r="P1464" s="272"/>
      <c r="Q1464" s="274"/>
      <c r="R1464" s="274"/>
      <c r="S1464" s="274"/>
      <c r="T1464" s="274"/>
      <c r="U1464" s="274"/>
      <c r="V1464" s="274"/>
      <c r="W1464" s="274"/>
      <c r="X1464" s="60"/>
      <c r="Y1464" s="60"/>
      <c r="Z1464" s="60"/>
      <c r="AA1464" s="60"/>
      <c r="AB1464" s="60"/>
      <c r="AC1464" s="60"/>
      <c r="AD1464" s="60"/>
      <c r="AE1464" s="60"/>
      <c r="AF1464" s="60"/>
      <c r="AG1464" s="60"/>
      <c r="AH1464" s="438"/>
    </row>
    <row r="1465" spans="1:34" s="170" customFormat="1" ht="6.75" customHeight="1" thickBot="1" x14ac:dyDescent="0.25">
      <c r="A1465" s="594"/>
      <c r="B1465" s="596"/>
      <c r="C1465" s="463"/>
      <c r="D1465" s="613"/>
      <c r="E1465" s="462"/>
      <c r="F1465" s="351">
        <v>16</v>
      </c>
      <c r="G1465" s="58"/>
      <c r="H1465" s="82"/>
      <c r="I1465" s="83"/>
      <c r="J1465" s="58"/>
      <c r="K1465" s="82"/>
      <c r="L1465" s="83"/>
      <c r="M1465" s="63"/>
      <c r="N1465" s="63"/>
      <c r="O1465" s="413"/>
      <c r="P1465" s="34"/>
      <c r="Q1465" s="35"/>
      <c r="R1465" s="35"/>
      <c r="S1465" s="35"/>
      <c r="T1465" s="35"/>
      <c r="U1465" s="35"/>
      <c r="V1465" s="35"/>
      <c r="W1465" s="35"/>
      <c r="X1465" s="33"/>
      <c r="Y1465" s="33"/>
      <c r="Z1465" s="33"/>
      <c r="AA1465" s="33"/>
      <c r="AB1465" s="33"/>
      <c r="AC1465" s="33"/>
      <c r="AD1465" s="33"/>
      <c r="AE1465" s="33"/>
      <c r="AF1465" s="33"/>
      <c r="AG1465" s="33"/>
      <c r="AH1465" s="447"/>
    </row>
    <row r="1466" spans="1:34" s="170" customFormat="1" ht="12" hidden="1" customHeight="1" x14ac:dyDescent="0.2">
      <c r="A1466" s="594">
        <v>1</v>
      </c>
      <c r="B1466" s="591"/>
      <c r="C1466" s="463"/>
      <c r="D1466" s="632" t="s">
        <v>243</v>
      </c>
      <c r="E1466" s="462">
        <v>2006</v>
      </c>
      <c r="F1466" s="351">
        <v>19</v>
      </c>
      <c r="G1466" s="58">
        <v>5</v>
      </c>
      <c r="H1466" s="82">
        <v>4</v>
      </c>
      <c r="I1466" s="83">
        <v>9</v>
      </c>
      <c r="J1466" s="58">
        <v>2</v>
      </c>
      <c r="K1466" s="82">
        <v>2</v>
      </c>
      <c r="L1466" s="83">
        <v>4</v>
      </c>
      <c r="M1466" s="63">
        <v>4</v>
      </c>
      <c r="N1466" s="63">
        <v>0</v>
      </c>
      <c r="O1466" s="413"/>
      <c r="P1466" s="32"/>
      <c r="Q1466" s="11"/>
      <c r="R1466" s="11"/>
      <c r="S1466" s="11"/>
      <c r="T1466" s="11"/>
      <c r="U1466" s="11"/>
      <c r="V1466" s="11"/>
      <c r="W1466" s="11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447"/>
    </row>
    <row r="1467" spans="1:34" s="170" customFormat="1" ht="12" hidden="1" customHeight="1" x14ac:dyDescent="0.2">
      <c r="A1467" s="594">
        <v>1</v>
      </c>
      <c r="B1467" s="591"/>
      <c r="C1467" s="462" t="s">
        <v>188</v>
      </c>
      <c r="D1467" s="632" t="s">
        <v>243</v>
      </c>
      <c r="E1467" s="462">
        <v>2007</v>
      </c>
      <c r="F1467" s="351">
        <v>20</v>
      </c>
      <c r="G1467" s="58">
        <v>13</v>
      </c>
      <c r="H1467" s="82">
        <v>15</v>
      </c>
      <c r="I1467" s="83">
        <v>28</v>
      </c>
      <c r="J1467" s="58">
        <v>2</v>
      </c>
      <c r="K1467" s="82">
        <v>3</v>
      </c>
      <c r="L1467" s="83">
        <v>5</v>
      </c>
      <c r="M1467" s="63">
        <v>0</v>
      </c>
      <c r="N1467" s="63">
        <v>5</v>
      </c>
      <c r="O1467" s="413"/>
      <c r="P1467" s="32"/>
      <c r="Q1467" s="11"/>
      <c r="R1467" s="11"/>
      <c r="S1467" s="11"/>
      <c r="T1467" s="11"/>
      <c r="U1467" s="11"/>
      <c r="V1467" s="11"/>
      <c r="W1467" s="11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447"/>
    </row>
    <row r="1468" spans="1:34" s="170" customFormat="1" ht="12" hidden="1" customHeight="1" x14ac:dyDescent="0.2">
      <c r="A1468" s="594">
        <v>1</v>
      </c>
      <c r="B1468" s="591"/>
      <c r="C1468" s="462" t="s">
        <v>188</v>
      </c>
      <c r="D1468" s="632" t="s">
        <v>243</v>
      </c>
      <c r="E1468" s="462">
        <v>2008</v>
      </c>
      <c r="F1468" s="351">
        <v>21</v>
      </c>
      <c r="G1468" s="58">
        <v>22</v>
      </c>
      <c r="H1468" s="82">
        <v>10</v>
      </c>
      <c r="I1468" s="83">
        <v>32</v>
      </c>
      <c r="J1468" s="58">
        <v>8</v>
      </c>
      <c r="K1468" s="82">
        <v>5</v>
      </c>
      <c r="L1468" s="83">
        <v>13</v>
      </c>
      <c r="M1468" s="63">
        <v>0</v>
      </c>
      <c r="N1468" s="63">
        <v>18</v>
      </c>
      <c r="O1468" s="413"/>
      <c r="P1468" s="32"/>
      <c r="Q1468" s="11"/>
      <c r="R1468" s="11"/>
      <c r="S1468" s="11"/>
      <c r="T1468" s="11"/>
      <c r="U1468" s="11"/>
      <c r="V1468" s="11"/>
      <c r="W1468" s="11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447"/>
    </row>
    <row r="1469" spans="1:34" s="170" customFormat="1" ht="12" hidden="1" customHeight="1" x14ac:dyDescent="0.2">
      <c r="A1469" s="594">
        <v>1</v>
      </c>
      <c r="B1469" s="591"/>
      <c r="C1469" s="609"/>
      <c r="D1469" s="471"/>
      <c r="E1469" s="462">
        <v>2009</v>
      </c>
      <c r="F1469" s="351">
        <v>22</v>
      </c>
      <c r="G1469" s="58" t="s">
        <v>331</v>
      </c>
      <c r="H1469" s="82" t="s">
        <v>331</v>
      </c>
      <c r="I1469" s="83" t="s">
        <v>331</v>
      </c>
      <c r="J1469" s="58" t="s">
        <v>331</v>
      </c>
      <c r="K1469" s="82" t="s">
        <v>331</v>
      </c>
      <c r="L1469" s="83" t="s">
        <v>331</v>
      </c>
      <c r="M1469" s="63" t="s">
        <v>331</v>
      </c>
      <c r="N1469" s="63" t="s">
        <v>331</v>
      </c>
      <c r="O1469" s="413"/>
      <c r="P1469" s="32"/>
      <c r="Q1469" s="11"/>
      <c r="R1469" s="11"/>
      <c r="S1469" s="11"/>
      <c r="T1469" s="11"/>
      <c r="U1469" s="11"/>
      <c r="V1469" s="11"/>
      <c r="W1469" s="11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447"/>
    </row>
    <row r="1470" spans="1:34" s="170" customFormat="1" ht="12" customHeight="1" x14ac:dyDescent="0.2">
      <c r="A1470" s="594"/>
      <c r="B1470" s="591"/>
      <c r="C1470" s="462" t="s">
        <v>188</v>
      </c>
      <c r="D1470" s="632" t="s">
        <v>243</v>
      </c>
      <c r="E1470" s="462">
        <v>2010</v>
      </c>
      <c r="F1470" s="351"/>
      <c r="G1470" s="58">
        <v>50</v>
      </c>
      <c r="H1470" s="82">
        <v>18</v>
      </c>
      <c r="I1470" s="411">
        <f>SUM(H1470,G1470)</f>
        <v>68</v>
      </c>
      <c r="J1470" s="58">
        <v>19</v>
      </c>
      <c r="K1470" s="82">
        <v>4</v>
      </c>
      <c r="L1470" s="411">
        <f>SUM(K1470,J1470)</f>
        <v>23</v>
      </c>
      <c r="M1470" s="63">
        <v>0</v>
      </c>
      <c r="N1470" s="63">
        <v>60</v>
      </c>
      <c r="O1470" s="413" t="s">
        <v>5</v>
      </c>
      <c r="P1470" s="32"/>
      <c r="Q1470" s="11"/>
      <c r="R1470" s="11"/>
      <c r="S1470" s="11"/>
      <c r="T1470" s="11"/>
      <c r="U1470" s="11"/>
      <c r="V1470" s="11"/>
      <c r="W1470" s="11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438"/>
    </row>
    <row r="1471" spans="1:34" s="447" customFormat="1" ht="12" customHeight="1" x14ac:dyDescent="0.2">
      <c r="A1471" s="594"/>
      <c r="B1471" s="591"/>
      <c r="C1471" s="462"/>
      <c r="D1471" s="632"/>
      <c r="E1471" s="462">
        <v>2011</v>
      </c>
      <c r="F1471" s="351"/>
      <c r="G1471" s="58">
        <v>28</v>
      </c>
      <c r="H1471" s="82">
        <v>24</v>
      </c>
      <c r="I1471" s="411">
        <f>SUM(H1471,G1471)</f>
        <v>52</v>
      </c>
      <c r="J1471" s="58">
        <v>20</v>
      </c>
      <c r="K1471" s="82">
        <v>19</v>
      </c>
      <c r="L1471" s="411">
        <f>SUM(K1471,J1471)</f>
        <v>39</v>
      </c>
      <c r="M1471" s="63">
        <v>0</v>
      </c>
      <c r="N1471" s="63">
        <v>99</v>
      </c>
      <c r="O1471" s="304"/>
      <c r="P1471" s="272"/>
      <c r="Q1471" s="274"/>
      <c r="R1471" s="274"/>
      <c r="S1471" s="274"/>
      <c r="T1471" s="274"/>
      <c r="U1471" s="274"/>
      <c r="V1471" s="274"/>
      <c r="W1471" s="274"/>
      <c r="X1471" s="60"/>
      <c r="Y1471" s="60"/>
      <c r="Z1471" s="60"/>
      <c r="AA1471" s="60"/>
      <c r="AB1471" s="60"/>
      <c r="AC1471" s="60"/>
      <c r="AD1471" s="60"/>
      <c r="AE1471" s="60"/>
      <c r="AF1471" s="60"/>
      <c r="AG1471" s="60"/>
      <c r="AH1471" s="438">
        <f>N1470+L1471-M1471</f>
        <v>99</v>
      </c>
    </row>
    <row r="1472" spans="1:34" s="447" customFormat="1" ht="12" customHeight="1" x14ac:dyDescent="0.2">
      <c r="A1472" s="594"/>
      <c r="B1472" s="591"/>
      <c r="C1472" s="462"/>
      <c r="D1472" s="632"/>
      <c r="E1472" s="462" t="s">
        <v>381</v>
      </c>
      <c r="F1472" s="351"/>
      <c r="G1472" s="342">
        <v>75</v>
      </c>
      <c r="H1472" s="343">
        <v>27</v>
      </c>
      <c r="I1472" s="344">
        <v>102</v>
      </c>
      <c r="J1472" s="345">
        <v>38</v>
      </c>
      <c r="K1472" s="343">
        <v>16</v>
      </c>
      <c r="L1472" s="344">
        <v>54</v>
      </c>
      <c r="M1472" s="346">
        <v>4</v>
      </c>
      <c r="N1472" s="346">
        <v>149</v>
      </c>
      <c r="O1472" s="304"/>
      <c r="P1472" s="272"/>
      <c r="Q1472" s="274"/>
      <c r="R1472" s="274"/>
      <c r="S1472" s="274"/>
      <c r="T1472" s="274"/>
      <c r="U1472" s="274"/>
      <c r="V1472" s="274"/>
      <c r="W1472" s="274"/>
      <c r="X1472" s="60"/>
      <c r="Y1472" s="60"/>
      <c r="Z1472" s="60"/>
      <c r="AA1472" s="60"/>
      <c r="AB1472" s="60"/>
      <c r="AC1472" s="60"/>
      <c r="AD1472" s="60"/>
      <c r="AE1472" s="60"/>
      <c r="AF1472" s="60"/>
      <c r="AG1472" s="60"/>
      <c r="AH1472" s="438">
        <f>N1471+L1472-M1472</f>
        <v>149</v>
      </c>
    </row>
    <row r="1473" spans="1:34" s="447" customFormat="1" ht="12" customHeight="1" x14ac:dyDescent="0.2">
      <c r="A1473" s="594"/>
      <c r="B1473" s="591"/>
      <c r="C1473" s="462"/>
      <c r="D1473" s="632"/>
      <c r="E1473" s="462">
        <v>2013</v>
      </c>
      <c r="F1473" s="351"/>
      <c r="G1473" s="343">
        <v>61</v>
      </c>
      <c r="H1473" s="343">
        <v>31</v>
      </c>
      <c r="I1473" s="344">
        <v>92</v>
      </c>
      <c r="J1473" s="345">
        <v>31</v>
      </c>
      <c r="K1473" s="343">
        <v>36</v>
      </c>
      <c r="L1473" s="344">
        <v>67</v>
      </c>
      <c r="M1473" s="346">
        <v>8</v>
      </c>
      <c r="N1473" s="346">
        <v>212</v>
      </c>
      <c r="O1473" s="304"/>
      <c r="P1473" s="272"/>
      <c r="Q1473" s="274"/>
      <c r="R1473" s="274"/>
      <c r="S1473" s="274"/>
      <c r="T1473" s="274"/>
      <c r="U1473" s="274"/>
      <c r="V1473" s="274"/>
      <c r="W1473" s="274"/>
      <c r="X1473" s="60"/>
      <c r="Y1473" s="60"/>
      <c r="Z1473" s="60"/>
      <c r="AA1473" s="60"/>
      <c r="AB1473" s="60"/>
      <c r="AC1473" s="60"/>
      <c r="AD1473" s="60"/>
      <c r="AE1473" s="60"/>
      <c r="AF1473" s="60"/>
      <c r="AG1473" s="60"/>
      <c r="AH1473" s="438"/>
    </row>
    <row r="1474" spans="1:34" s="447" customFormat="1" ht="12" customHeight="1" x14ac:dyDescent="0.2">
      <c r="A1474" s="594"/>
      <c r="B1474" s="591"/>
      <c r="C1474" s="462"/>
      <c r="D1474" s="632"/>
      <c r="E1474" s="463">
        <v>2014</v>
      </c>
      <c r="F1474" s="351"/>
      <c r="G1474" s="343">
        <v>83</v>
      </c>
      <c r="H1474" s="343">
        <v>26</v>
      </c>
      <c r="I1474" s="344">
        <v>109</v>
      </c>
      <c r="J1474" s="345">
        <v>25</v>
      </c>
      <c r="K1474" s="343">
        <v>13</v>
      </c>
      <c r="L1474" s="344">
        <v>38</v>
      </c>
      <c r="M1474" s="346">
        <v>5</v>
      </c>
      <c r="N1474" s="346">
        <v>208</v>
      </c>
      <c r="O1474" s="304"/>
      <c r="P1474" s="272"/>
      <c r="Q1474" s="274"/>
      <c r="R1474" s="274"/>
      <c r="S1474" s="274"/>
      <c r="T1474" s="274"/>
      <c r="U1474" s="274"/>
      <c r="V1474" s="274"/>
      <c r="W1474" s="274"/>
      <c r="X1474" s="60"/>
      <c r="Y1474" s="60"/>
      <c r="Z1474" s="60"/>
      <c r="AA1474" s="60"/>
      <c r="AB1474" s="60"/>
      <c r="AC1474" s="60"/>
      <c r="AD1474" s="60"/>
      <c r="AE1474" s="60"/>
      <c r="AF1474" s="60"/>
      <c r="AG1474" s="60"/>
      <c r="AH1474" s="438"/>
    </row>
    <row r="1475" spans="1:34" s="170" customFormat="1" ht="6.75" customHeight="1" thickBot="1" x14ac:dyDescent="0.25">
      <c r="A1475" s="594"/>
      <c r="B1475" s="596"/>
      <c r="C1475" s="462"/>
      <c r="D1475" s="632"/>
      <c r="E1475" s="462"/>
      <c r="F1475" s="351">
        <v>23</v>
      </c>
      <c r="G1475" s="58"/>
      <c r="H1475" s="82"/>
      <c r="I1475" s="83"/>
      <c r="J1475" s="58"/>
      <c r="K1475" s="82"/>
      <c r="L1475" s="83"/>
      <c r="M1475" s="63"/>
      <c r="N1475" s="63"/>
      <c r="O1475" s="413"/>
      <c r="P1475" s="34"/>
      <c r="Q1475" s="35"/>
      <c r="R1475" s="35"/>
      <c r="S1475" s="35"/>
      <c r="T1475" s="35"/>
      <c r="U1475" s="35"/>
      <c r="V1475" s="35"/>
      <c r="W1475" s="35"/>
      <c r="X1475" s="33"/>
      <c r="Y1475" s="33"/>
      <c r="Z1475" s="33"/>
      <c r="AA1475" s="33"/>
      <c r="AB1475" s="33"/>
      <c r="AC1475" s="33"/>
      <c r="AD1475" s="33"/>
      <c r="AE1475" s="33"/>
      <c r="AF1475" s="33"/>
      <c r="AG1475" s="33"/>
      <c r="AH1475" s="447"/>
    </row>
    <row r="1476" spans="1:34" s="170" customFormat="1" ht="12" hidden="1" customHeight="1" x14ac:dyDescent="0.2">
      <c r="A1476" s="594">
        <v>1</v>
      </c>
      <c r="B1476" s="593"/>
      <c r="C1476" s="462"/>
      <c r="D1476" s="613" t="s">
        <v>114</v>
      </c>
      <c r="E1476" s="462">
        <v>1984</v>
      </c>
      <c r="F1476" s="351">
        <v>24</v>
      </c>
      <c r="G1476" s="409">
        <v>23</v>
      </c>
      <c r="H1476" s="410">
        <v>48</v>
      </c>
      <c r="I1476" s="411">
        <v>71</v>
      </c>
      <c r="J1476" s="409">
        <v>6</v>
      </c>
      <c r="K1476" s="410">
        <v>15</v>
      </c>
      <c r="L1476" s="411">
        <v>21</v>
      </c>
      <c r="M1476" s="65">
        <v>2</v>
      </c>
      <c r="N1476" s="65">
        <v>182</v>
      </c>
      <c r="O1476" s="184"/>
      <c r="P1476" s="29" t="e">
        <v>#REF!</v>
      </c>
      <c r="Q1476" s="5" t="e">
        <v>#REF!</v>
      </c>
      <c r="R1476" s="4" t="e">
        <v>#REF!</v>
      </c>
      <c r="S1476" s="4" t="e">
        <v>#REF!</v>
      </c>
      <c r="T1476" s="5" t="e">
        <v>#REF!</v>
      </c>
      <c r="U1476" s="4" t="e">
        <v>#REF!</v>
      </c>
      <c r="V1476" s="4" t="e">
        <v>#REF!</v>
      </c>
      <c r="W1476" s="6" t="e">
        <v>#REF!</v>
      </c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22"/>
      <c r="AH1476" s="447"/>
    </row>
    <row r="1477" spans="1:34" s="170" customFormat="1" ht="12" hidden="1" customHeight="1" x14ac:dyDescent="0.2">
      <c r="A1477" s="594">
        <v>1</v>
      </c>
      <c r="B1477" s="593"/>
      <c r="C1477" s="463" t="s">
        <v>51</v>
      </c>
      <c r="D1477" s="613" t="s">
        <v>114</v>
      </c>
      <c r="E1477" s="462">
        <v>1985</v>
      </c>
      <c r="F1477" s="351">
        <v>25</v>
      </c>
      <c r="G1477" s="409">
        <v>20</v>
      </c>
      <c r="H1477" s="410">
        <v>33</v>
      </c>
      <c r="I1477" s="411">
        <v>53</v>
      </c>
      <c r="J1477" s="409">
        <v>26</v>
      </c>
      <c r="K1477" s="410">
        <v>43</v>
      </c>
      <c r="L1477" s="411">
        <v>69</v>
      </c>
      <c r="M1477" s="65">
        <v>18</v>
      </c>
      <c r="N1477" s="65">
        <v>233</v>
      </c>
      <c r="O1477" s="184"/>
      <c r="P1477" s="29" t="e">
        <v>#REF!</v>
      </c>
      <c r="Q1477" s="5" t="e">
        <v>#REF!</v>
      </c>
      <c r="R1477" s="4" t="e">
        <v>#REF!</v>
      </c>
      <c r="S1477" s="4" t="e">
        <v>#REF!</v>
      </c>
      <c r="T1477" s="5" t="e">
        <v>#REF!</v>
      </c>
      <c r="U1477" s="4" t="e">
        <v>#REF!</v>
      </c>
      <c r="V1477" s="4" t="e">
        <v>#REF!</v>
      </c>
      <c r="W1477" s="6" t="e">
        <v>#REF!</v>
      </c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22"/>
      <c r="AH1477" s="447"/>
    </row>
    <row r="1478" spans="1:34" s="170" customFormat="1" ht="12" hidden="1" customHeight="1" x14ac:dyDescent="0.2">
      <c r="A1478" s="594">
        <v>1</v>
      </c>
      <c r="B1478" s="593"/>
      <c r="C1478" s="463" t="s">
        <v>51</v>
      </c>
      <c r="D1478" s="613" t="s">
        <v>114</v>
      </c>
      <c r="E1478" s="462">
        <v>1986</v>
      </c>
      <c r="F1478" s="351">
        <v>26</v>
      </c>
      <c r="G1478" s="409">
        <v>47</v>
      </c>
      <c r="H1478" s="410">
        <v>51</v>
      </c>
      <c r="I1478" s="411">
        <v>98</v>
      </c>
      <c r="J1478" s="409">
        <v>13</v>
      </c>
      <c r="K1478" s="410">
        <v>45</v>
      </c>
      <c r="L1478" s="411">
        <v>58</v>
      </c>
      <c r="M1478" s="65">
        <v>12</v>
      </c>
      <c r="N1478" s="65">
        <v>279</v>
      </c>
      <c r="O1478" s="184"/>
      <c r="P1478" s="29" t="e">
        <v>#REF!</v>
      </c>
      <c r="Q1478" s="5" t="e">
        <v>#REF!</v>
      </c>
      <c r="R1478" s="4" t="e">
        <v>#REF!</v>
      </c>
      <c r="S1478" s="4" t="e">
        <v>#REF!</v>
      </c>
      <c r="T1478" s="5" t="e">
        <v>#REF!</v>
      </c>
      <c r="U1478" s="4" t="e">
        <v>#REF!</v>
      </c>
      <c r="V1478" s="4" t="e">
        <v>#REF!</v>
      </c>
      <c r="W1478" s="6" t="e">
        <v>#REF!</v>
      </c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22"/>
      <c r="AH1478" s="447"/>
    </row>
    <row r="1479" spans="1:34" s="170" customFormat="1" ht="12" hidden="1" customHeight="1" x14ac:dyDescent="0.2">
      <c r="A1479" s="594">
        <v>1</v>
      </c>
      <c r="B1479" s="593"/>
      <c r="C1479" s="463" t="s">
        <v>51</v>
      </c>
      <c r="D1479" s="613" t="s">
        <v>114</v>
      </c>
      <c r="E1479" s="462">
        <v>1987</v>
      </c>
      <c r="F1479" s="351">
        <v>27</v>
      </c>
      <c r="G1479" s="409">
        <v>56</v>
      </c>
      <c r="H1479" s="410">
        <v>43</v>
      </c>
      <c r="I1479" s="411">
        <v>99</v>
      </c>
      <c r="J1479" s="409">
        <v>22</v>
      </c>
      <c r="K1479" s="410">
        <v>25</v>
      </c>
      <c r="L1479" s="411">
        <v>47</v>
      </c>
      <c r="M1479" s="65">
        <v>13</v>
      </c>
      <c r="N1479" s="65">
        <v>313</v>
      </c>
      <c r="O1479" s="184"/>
      <c r="P1479" s="29" t="e">
        <v>#REF!</v>
      </c>
      <c r="Q1479" s="5" t="e">
        <v>#REF!</v>
      </c>
      <c r="R1479" s="4" t="e">
        <v>#REF!</v>
      </c>
      <c r="S1479" s="4" t="e">
        <v>#REF!</v>
      </c>
      <c r="T1479" s="5" t="e">
        <v>#REF!</v>
      </c>
      <c r="U1479" s="4" t="e">
        <v>#REF!</v>
      </c>
      <c r="V1479" s="4" t="e">
        <v>#REF!</v>
      </c>
      <c r="W1479" s="6" t="e">
        <v>#REF!</v>
      </c>
      <c r="X1479" s="22"/>
      <c r="Y1479" s="22" t="e">
        <v>#REF!</v>
      </c>
      <c r="Z1479" s="22" t="e">
        <v>#REF!</v>
      </c>
      <c r="AA1479" s="22" t="e">
        <v>#REF!</v>
      </c>
      <c r="AB1479" s="22" t="e">
        <v>#REF!</v>
      </c>
      <c r="AC1479" s="22" t="e">
        <v>#REF!</v>
      </c>
      <c r="AD1479" s="22" t="e">
        <v>#REF!</v>
      </c>
      <c r="AE1479" s="22" t="e">
        <v>#REF!</v>
      </c>
      <c r="AF1479" s="22" t="e">
        <v>#REF!</v>
      </c>
      <c r="AG1479" s="22" t="e">
        <v>#REF!</v>
      </c>
      <c r="AH1479" s="447"/>
    </row>
    <row r="1480" spans="1:34" s="170" customFormat="1" ht="12" hidden="1" customHeight="1" x14ac:dyDescent="0.2">
      <c r="A1480" s="594">
        <v>1</v>
      </c>
      <c r="B1480" s="593"/>
      <c r="C1480" s="463" t="s">
        <v>51</v>
      </c>
      <c r="D1480" s="613" t="s">
        <v>114</v>
      </c>
      <c r="E1480" s="462">
        <v>1988</v>
      </c>
      <c r="F1480" s="352">
        <v>28</v>
      </c>
      <c r="G1480" s="409">
        <v>43</v>
      </c>
      <c r="H1480" s="410">
        <v>87</v>
      </c>
      <c r="I1480" s="411">
        <v>130</v>
      </c>
      <c r="J1480" s="95">
        <v>50</v>
      </c>
      <c r="K1480" s="410">
        <v>46</v>
      </c>
      <c r="L1480" s="411">
        <v>96</v>
      </c>
      <c r="M1480" s="65">
        <v>16</v>
      </c>
      <c r="N1480" s="65">
        <v>393</v>
      </c>
      <c r="O1480" s="184"/>
      <c r="P1480" s="25"/>
      <c r="Q1480" s="5"/>
      <c r="R1480" s="4"/>
      <c r="S1480" s="4"/>
      <c r="T1480" s="5"/>
      <c r="U1480" s="4"/>
      <c r="V1480" s="4"/>
      <c r="W1480" s="6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22"/>
      <c r="AH1480" s="447"/>
    </row>
    <row r="1481" spans="1:34" s="170" customFormat="1" ht="12" hidden="1" customHeight="1" x14ac:dyDescent="0.2">
      <c r="A1481" s="594">
        <v>1</v>
      </c>
      <c r="B1481" s="593"/>
      <c r="C1481" s="463" t="s">
        <v>51</v>
      </c>
      <c r="D1481" s="613" t="s">
        <v>114</v>
      </c>
      <c r="E1481" s="462">
        <v>1989</v>
      </c>
      <c r="F1481" s="351">
        <v>29</v>
      </c>
      <c r="G1481" s="409">
        <v>74</v>
      </c>
      <c r="H1481" s="410">
        <v>23</v>
      </c>
      <c r="I1481" s="411">
        <v>97</v>
      </c>
      <c r="J1481" s="409">
        <v>23</v>
      </c>
      <c r="K1481" s="410">
        <v>29</v>
      </c>
      <c r="L1481" s="411">
        <v>52</v>
      </c>
      <c r="M1481" s="65">
        <v>7</v>
      </c>
      <c r="N1481" s="65">
        <v>436</v>
      </c>
      <c r="O1481" s="184"/>
      <c r="P1481" s="25"/>
      <c r="Q1481" s="5"/>
      <c r="R1481" s="4"/>
      <c r="S1481" s="4"/>
      <c r="T1481" s="5"/>
      <c r="U1481" s="4"/>
      <c r="V1481" s="4"/>
      <c r="W1481" s="6"/>
      <c r="X1481" s="22"/>
      <c r="Y1481" s="22"/>
      <c r="Z1481" s="22"/>
      <c r="AA1481" s="22"/>
      <c r="AB1481" s="22"/>
      <c r="AC1481" s="22"/>
      <c r="AD1481" s="22"/>
      <c r="AE1481" s="22"/>
      <c r="AF1481" s="22"/>
      <c r="AG1481" s="22"/>
      <c r="AH1481" s="447"/>
    </row>
    <row r="1482" spans="1:34" s="170" customFormat="1" ht="12" hidden="1" customHeight="1" x14ac:dyDescent="0.2">
      <c r="A1482" s="594">
        <v>1</v>
      </c>
      <c r="B1482" s="593"/>
      <c r="C1482" s="463" t="s">
        <v>51</v>
      </c>
      <c r="D1482" s="613" t="s">
        <v>114</v>
      </c>
      <c r="E1482" s="462">
        <v>1990</v>
      </c>
      <c r="F1482" s="352">
        <v>30</v>
      </c>
      <c r="G1482" s="58">
        <v>100</v>
      </c>
      <c r="H1482" s="82">
        <v>51</v>
      </c>
      <c r="I1482" s="83">
        <v>151</v>
      </c>
      <c r="J1482" s="58">
        <v>40</v>
      </c>
      <c r="K1482" s="82">
        <v>43</v>
      </c>
      <c r="L1482" s="83">
        <v>83</v>
      </c>
      <c r="M1482" s="63">
        <v>19</v>
      </c>
      <c r="N1482" s="64">
        <v>502</v>
      </c>
      <c r="O1482" s="184"/>
      <c r="P1482" s="25"/>
      <c r="Q1482" s="5"/>
      <c r="R1482" s="4"/>
      <c r="S1482" s="4"/>
      <c r="T1482" s="5"/>
      <c r="U1482" s="4"/>
      <c r="V1482" s="4"/>
      <c r="W1482" s="6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22"/>
      <c r="AH1482" s="447"/>
    </row>
    <row r="1483" spans="1:34" s="170" customFormat="1" ht="12" hidden="1" customHeight="1" x14ac:dyDescent="0.2">
      <c r="A1483" s="594">
        <v>1</v>
      </c>
      <c r="B1483" s="593"/>
      <c r="C1483" s="463" t="s">
        <v>51</v>
      </c>
      <c r="D1483" s="613" t="s">
        <v>114</v>
      </c>
      <c r="E1483" s="462">
        <v>1991</v>
      </c>
      <c r="F1483" s="351">
        <v>31</v>
      </c>
      <c r="G1483" s="58">
        <v>39</v>
      </c>
      <c r="H1483" s="82">
        <v>0</v>
      </c>
      <c r="I1483" s="83">
        <v>39</v>
      </c>
      <c r="J1483" s="58">
        <v>43</v>
      </c>
      <c r="K1483" s="82">
        <v>24</v>
      </c>
      <c r="L1483" s="83">
        <v>67</v>
      </c>
      <c r="M1483" s="63">
        <v>25</v>
      </c>
      <c r="N1483" s="64">
        <v>599</v>
      </c>
      <c r="O1483" s="184"/>
      <c r="P1483" s="25"/>
      <c r="Q1483" s="5"/>
      <c r="R1483" s="4"/>
      <c r="S1483" s="4"/>
      <c r="T1483" s="5"/>
      <c r="U1483" s="4"/>
      <c r="V1483" s="4"/>
      <c r="W1483" s="6"/>
      <c r="X1483" s="22"/>
      <c r="Y1483" s="22"/>
      <c r="Z1483" s="22"/>
      <c r="AA1483" s="22"/>
      <c r="AB1483" s="22"/>
      <c r="AC1483" s="22"/>
      <c r="AD1483" s="22"/>
      <c r="AE1483" s="22"/>
      <c r="AF1483" s="22"/>
      <c r="AG1483" s="22"/>
      <c r="AH1483" s="447"/>
    </row>
    <row r="1484" spans="1:34" s="170" customFormat="1" ht="12" hidden="1" customHeight="1" x14ac:dyDescent="0.2">
      <c r="A1484" s="594">
        <v>1</v>
      </c>
      <c r="B1484" s="593"/>
      <c r="C1484" s="463" t="s">
        <v>51</v>
      </c>
      <c r="D1484" s="613" t="s">
        <v>114</v>
      </c>
      <c r="E1484" s="462">
        <v>1992</v>
      </c>
      <c r="F1484" s="352">
        <v>32</v>
      </c>
      <c r="G1484" s="58">
        <v>67</v>
      </c>
      <c r="H1484" s="82">
        <v>58</v>
      </c>
      <c r="I1484" s="83">
        <v>152</v>
      </c>
      <c r="J1484" s="58">
        <v>61</v>
      </c>
      <c r="K1484" s="82">
        <v>83</v>
      </c>
      <c r="L1484" s="83">
        <v>144</v>
      </c>
      <c r="M1484" s="63">
        <v>45</v>
      </c>
      <c r="N1484" s="64">
        <v>698</v>
      </c>
      <c r="O1484" s="184"/>
      <c r="P1484" s="25"/>
      <c r="Q1484" s="5"/>
      <c r="R1484" s="4"/>
      <c r="S1484" s="4"/>
      <c r="T1484" s="5"/>
      <c r="U1484" s="4"/>
      <c r="V1484" s="4"/>
      <c r="W1484" s="6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22"/>
      <c r="AH1484" s="447"/>
    </row>
    <row r="1485" spans="1:34" s="170" customFormat="1" ht="12" hidden="1" customHeight="1" thickBot="1" x14ac:dyDescent="0.25">
      <c r="A1485" s="594">
        <v>1</v>
      </c>
      <c r="B1485" s="593"/>
      <c r="C1485" s="463" t="s">
        <v>51</v>
      </c>
      <c r="D1485" s="613" t="s">
        <v>114</v>
      </c>
      <c r="E1485" s="462">
        <v>1993</v>
      </c>
      <c r="F1485" s="353">
        <v>33</v>
      </c>
      <c r="G1485" s="58">
        <v>65</v>
      </c>
      <c r="H1485" s="82">
        <v>94</v>
      </c>
      <c r="I1485" s="83">
        <v>159</v>
      </c>
      <c r="J1485" s="58">
        <v>94</v>
      </c>
      <c r="K1485" s="82">
        <v>49</v>
      </c>
      <c r="L1485" s="83">
        <v>143</v>
      </c>
      <c r="M1485" s="63">
        <v>50</v>
      </c>
      <c r="N1485" s="64">
        <v>791</v>
      </c>
      <c r="O1485" s="184"/>
      <c r="P1485" s="25"/>
      <c r="Q1485" s="5"/>
      <c r="R1485" s="4"/>
      <c r="S1485" s="4"/>
      <c r="T1485" s="5"/>
      <c r="U1485" s="4"/>
      <c r="V1485" s="4"/>
      <c r="W1485" s="6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22"/>
      <c r="AH1485" s="447"/>
    </row>
    <row r="1486" spans="1:34" s="170" customFormat="1" ht="12" hidden="1" customHeight="1" x14ac:dyDescent="0.2">
      <c r="A1486" s="594">
        <v>1</v>
      </c>
      <c r="B1486" s="593"/>
      <c r="C1486" s="463" t="s">
        <v>51</v>
      </c>
      <c r="D1486" s="613" t="s">
        <v>114</v>
      </c>
      <c r="E1486" s="462">
        <v>1994</v>
      </c>
      <c r="F1486" s="351">
        <v>17</v>
      </c>
      <c r="G1486" s="58">
        <v>76</v>
      </c>
      <c r="H1486" s="82">
        <v>164</v>
      </c>
      <c r="I1486" s="83">
        <v>240</v>
      </c>
      <c r="J1486" s="58">
        <v>53</v>
      </c>
      <c r="K1486" s="82">
        <v>31</v>
      </c>
      <c r="L1486" s="83">
        <v>84</v>
      </c>
      <c r="M1486" s="63">
        <v>90</v>
      </c>
      <c r="N1486" s="64">
        <v>785</v>
      </c>
      <c r="O1486" s="184"/>
      <c r="P1486" s="25"/>
      <c r="Q1486" s="5"/>
      <c r="R1486" s="4"/>
      <c r="S1486" s="4"/>
      <c r="T1486" s="5"/>
      <c r="U1486" s="4"/>
      <c r="V1486" s="4"/>
      <c r="W1486" s="6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22"/>
      <c r="AH1486" s="447"/>
    </row>
    <row r="1487" spans="1:34" s="170" customFormat="1" ht="12" hidden="1" customHeight="1" x14ac:dyDescent="0.2">
      <c r="A1487" s="594">
        <v>1</v>
      </c>
      <c r="B1487" s="593"/>
      <c r="C1487" s="463" t="s">
        <v>51</v>
      </c>
      <c r="D1487" s="613" t="s">
        <v>114</v>
      </c>
      <c r="E1487" s="462">
        <v>1995</v>
      </c>
      <c r="F1487" s="351">
        <v>18</v>
      </c>
      <c r="G1487" s="58">
        <v>64</v>
      </c>
      <c r="H1487" s="82">
        <v>141</v>
      </c>
      <c r="I1487" s="83">
        <v>205</v>
      </c>
      <c r="J1487" s="58">
        <v>76</v>
      </c>
      <c r="K1487" s="82">
        <v>164</v>
      </c>
      <c r="L1487" s="83">
        <v>240</v>
      </c>
      <c r="M1487" s="63">
        <v>41</v>
      </c>
      <c r="N1487" s="64">
        <v>984</v>
      </c>
      <c r="O1487" s="184"/>
      <c r="P1487" s="25"/>
      <c r="Q1487" s="5"/>
      <c r="R1487" s="4"/>
      <c r="S1487" s="4"/>
      <c r="T1487" s="5"/>
      <c r="U1487" s="4"/>
      <c r="V1487" s="4"/>
      <c r="W1487" s="6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22"/>
      <c r="AH1487" s="447"/>
    </row>
    <row r="1488" spans="1:34" s="170" customFormat="1" ht="12" hidden="1" customHeight="1" x14ac:dyDescent="0.2">
      <c r="A1488" s="594">
        <v>1</v>
      </c>
      <c r="B1488" s="593"/>
      <c r="C1488" s="463" t="s">
        <v>51</v>
      </c>
      <c r="D1488" s="613" t="s">
        <v>114</v>
      </c>
      <c r="E1488" s="462">
        <v>1996</v>
      </c>
      <c r="F1488" s="351">
        <v>19</v>
      </c>
      <c r="G1488" s="58">
        <v>82</v>
      </c>
      <c r="H1488" s="82">
        <v>126</v>
      </c>
      <c r="I1488" s="83">
        <v>208</v>
      </c>
      <c r="J1488" s="58">
        <v>62</v>
      </c>
      <c r="K1488" s="82">
        <v>106</v>
      </c>
      <c r="L1488" s="83">
        <v>168</v>
      </c>
      <c r="M1488" s="63">
        <v>48</v>
      </c>
      <c r="N1488" s="64">
        <v>1104</v>
      </c>
      <c r="O1488" s="184"/>
      <c r="P1488" s="25"/>
      <c r="Q1488" s="5"/>
      <c r="R1488" s="4"/>
      <c r="S1488" s="4"/>
      <c r="T1488" s="5"/>
      <c r="U1488" s="4"/>
      <c r="V1488" s="4"/>
      <c r="W1488" s="6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22"/>
      <c r="AH1488" s="447"/>
    </row>
    <row r="1489" spans="1:34" s="170" customFormat="1" ht="12" hidden="1" customHeight="1" x14ac:dyDescent="0.2">
      <c r="A1489" s="594">
        <v>1</v>
      </c>
      <c r="B1489" s="593"/>
      <c r="C1489" s="463" t="s">
        <v>51</v>
      </c>
      <c r="D1489" s="613" t="s">
        <v>114</v>
      </c>
      <c r="E1489" s="462">
        <v>1997</v>
      </c>
      <c r="F1489" s="351">
        <v>20</v>
      </c>
      <c r="G1489" s="58">
        <v>60</v>
      </c>
      <c r="H1489" s="82">
        <v>157</v>
      </c>
      <c r="I1489" s="83">
        <v>217</v>
      </c>
      <c r="J1489" s="58">
        <v>68</v>
      </c>
      <c r="K1489" s="82">
        <v>147</v>
      </c>
      <c r="L1489" s="83">
        <v>215</v>
      </c>
      <c r="M1489" s="63">
        <v>65</v>
      </c>
      <c r="N1489" s="64">
        <v>1276</v>
      </c>
      <c r="O1489" s="184"/>
      <c r="P1489" s="25"/>
      <c r="Q1489" s="5"/>
      <c r="R1489" s="4"/>
      <c r="S1489" s="4"/>
      <c r="T1489" s="5"/>
      <c r="U1489" s="4"/>
      <c r="V1489" s="4"/>
      <c r="W1489" s="6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22"/>
      <c r="AH1489" s="447"/>
    </row>
    <row r="1490" spans="1:34" s="170" customFormat="1" ht="12" hidden="1" customHeight="1" x14ac:dyDescent="0.2">
      <c r="A1490" s="594">
        <v>1</v>
      </c>
      <c r="B1490" s="593"/>
      <c r="C1490" s="463" t="s">
        <v>51</v>
      </c>
      <c r="D1490" s="613" t="s">
        <v>114</v>
      </c>
      <c r="E1490" s="462">
        <v>1998</v>
      </c>
      <c r="F1490" s="351">
        <v>21</v>
      </c>
      <c r="G1490" s="58">
        <v>78</v>
      </c>
      <c r="H1490" s="82">
        <v>192</v>
      </c>
      <c r="I1490" s="83">
        <v>270</v>
      </c>
      <c r="J1490" s="58">
        <v>65</v>
      </c>
      <c r="K1490" s="82">
        <v>124</v>
      </c>
      <c r="L1490" s="83">
        <v>189</v>
      </c>
      <c r="M1490" s="64">
        <v>29</v>
      </c>
      <c r="N1490" s="64">
        <v>1436</v>
      </c>
      <c r="O1490" s="184"/>
      <c r="P1490" s="25"/>
      <c r="Q1490" s="5"/>
      <c r="R1490" s="4"/>
      <c r="S1490" s="4"/>
      <c r="T1490" s="5"/>
      <c r="U1490" s="4"/>
      <c r="V1490" s="4"/>
      <c r="W1490" s="6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22"/>
      <c r="AH1490" s="447"/>
    </row>
    <row r="1491" spans="1:34" s="170" customFormat="1" ht="12" hidden="1" customHeight="1" x14ac:dyDescent="0.2">
      <c r="A1491" s="594">
        <v>1</v>
      </c>
      <c r="B1491" s="593"/>
      <c r="C1491" s="463" t="s">
        <v>51</v>
      </c>
      <c r="D1491" s="613" t="s">
        <v>114</v>
      </c>
      <c r="E1491" s="462">
        <v>1999</v>
      </c>
      <c r="F1491" s="351">
        <v>22</v>
      </c>
      <c r="G1491" s="58">
        <v>53</v>
      </c>
      <c r="H1491" s="82">
        <v>153</v>
      </c>
      <c r="I1491" s="83">
        <v>206</v>
      </c>
      <c r="J1491" s="58">
        <v>58</v>
      </c>
      <c r="K1491" s="82">
        <v>162</v>
      </c>
      <c r="L1491" s="83">
        <v>220</v>
      </c>
      <c r="M1491" s="64">
        <v>104</v>
      </c>
      <c r="N1491" s="64">
        <v>1552</v>
      </c>
      <c r="O1491" s="184"/>
      <c r="P1491" s="25"/>
      <c r="Q1491" s="5"/>
      <c r="R1491" s="4"/>
      <c r="S1491" s="4"/>
      <c r="T1491" s="5"/>
      <c r="U1491" s="4"/>
      <c r="V1491" s="4"/>
      <c r="W1491" s="6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22"/>
      <c r="AH1491" s="447"/>
    </row>
    <row r="1492" spans="1:34" s="170" customFormat="1" ht="12" hidden="1" customHeight="1" x14ac:dyDescent="0.2">
      <c r="A1492" s="594">
        <v>1</v>
      </c>
      <c r="B1492" s="593"/>
      <c r="C1492" s="463" t="s">
        <v>51</v>
      </c>
      <c r="D1492" s="613" t="s">
        <v>114</v>
      </c>
      <c r="E1492" s="462">
        <v>2000</v>
      </c>
      <c r="F1492" s="351">
        <v>23</v>
      </c>
      <c r="G1492" s="58">
        <v>44</v>
      </c>
      <c r="H1492" s="82">
        <v>174</v>
      </c>
      <c r="I1492" s="83">
        <v>218</v>
      </c>
      <c r="J1492" s="58">
        <v>60</v>
      </c>
      <c r="K1492" s="82">
        <v>110</v>
      </c>
      <c r="L1492" s="83">
        <v>170</v>
      </c>
      <c r="M1492" s="64">
        <v>51</v>
      </c>
      <c r="N1492" s="64">
        <v>1671</v>
      </c>
      <c r="O1492" s="184"/>
      <c r="P1492" s="25"/>
      <c r="Q1492" s="5"/>
      <c r="R1492" s="4"/>
      <c r="S1492" s="4"/>
      <c r="T1492" s="5"/>
      <c r="U1492" s="4"/>
      <c r="V1492" s="4"/>
      <c r="W1492" s="6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22"/>
      <c r="AH1492" s="447"/>
    </row>
    <row r="1493" spans="1:34" s="170" customFormat="1" ht="12" hidden="1" customHeight="1" x14ac:dyDescent="0.2">
      <c r="A1493" s="594">
        <v>1</v>
      </c>
      <c r="B1493" s="593"/>
      <c r="C1493" s="463" t="s">
        <v>51</v>
      </c>
      <c r="D1493" s="613" t="s">
        <v>114</v>
      </c>
      <c r="E1493" s="462">
        <v>2001</v>
      </c>
      <c r="F1493" s="351">
        <v>24</v>
      </c>
      <c r="G1493" s="58">
        <v>75</v>
      </c>
      <c r="H1493" s="82">
        <v>148</v>
      </c>
      <c r="I1493" s="83">
        <v>223</v>
      </c>
      <c r="J1493" s="58">
        <v>39</v>
      </c>
      <c r="K1493" s="82">
        <v>127</v>
      </c>
      <c r="L1493" s="83">
        <v>166</v>
      </c>
      <c r="M1493" s="64">
        <v>119</v>
      </c>
      <c r="N1493" s="64">
        <v>1718</v>
      </c>
      <c r="O1493" s="184"/>
      <c r="P1493" s="25"/>
      <c r="Q1493" s="5"/>
      <c r="R1493" s="4"/>
      <c r="S1493" s="4"/>
      <c r="T1493" s="5"/>
      <c r="U1493" s="4"/>
      <c r="V1493" s="4"/>
      <c r="W1493" s="6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22"/>
      <c r="AH1493" s="447"/>
    </row>
    <row r="1494" spans="1:34" s="170" customFormat="1" ht="12" hidden="1" customHeight="1" x14ac:dyDescent="0.2">
      <c r="A1494" s="594">
        <v>1</v>
      </c>
      <c r="B1494" s="593"/>
      <c r="C1494" s="463" t="s">
        <v>51</v>
      </c>
      <c r="D1494" s="613" t="s">
        <v>114</v>
      </c>
      <c r="E1494" s="462">
        <v>2002</v>
      </c>
      <c r="F1494" s="351">
        <v>25</v>
      </c>
      <c r="G1494" s="58">
        <v>93</v>
      </c>
      <c r="H1494" s="82">
        <v>204</v>
      </c>
      <c r="I1494" s="83">
        <v>297</v>
      </c>
      <c r="J1494" s="58">
        <v>67</v>
      </c>
      <c r="K1494" s="82">
        <v>129</v>
      </c>
      <c r="L1494" s="83">
        <v>196</v>
      </c>
      <c r="M1494" s="64">
        <v>131</v>
      </c>
      <c r="N1494" s="64">
        <v>1783</v>
      </c>
      <c r="O1494" s="184"/>
      <c r="P1494" s="25"/>
      <c r="Q1494" s="5"/>
      <c r="R1494" s="4"/>
      <c r="S1494" s="4"/>
      <c r="T1494" s="5"/>
      <c r="U1494" s="4"/>
      <c r="V1494" s="4"/>
      <c r="W1494" s="6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22"/>
      <c r="AH1494" s="447"/>
    </row>
    <row r="1495" spans="1:34" s="170" customFormat="1" ht="12" hidden="1" customHeight="1" x14ac:dyDescent="0.2">
      <c r="A1495" s="594">
        <v>1</v>
      </c>
      <c r="B1495" s="593"/>
      <c r="C1495" s="463" t="s">
        <v>51</v>
      </c>
      <c r="D1495" s="613" t="s">
        <v>114</v>
      </c>
      <c r="E1495" s="462">
        <v>2003</v>
      </c>
      <c r="F1495" s="351">
        <v>26</v>
      </c>
      <c r="G1495" s="58">
        <v>94</v>
      </c>
      <c r="H1495" s="82">
        <v>250</v>
      </c>
      <c r="I1495" s="83">
        <v>344</v>
      </c>
      <c r="J1495" s="58">
        <v>69</v>
      </c>
      <c r="K1495" s="82">
        <v>124</v>
      </c>
      <c r="L1495" s="83">
        <v>193</v>
      </c>
      <c r="M1495" s="64">
        <v>240</v>
      </c>
      <c r="N1495" s="61">
        <v>1887</v>
      </c>
      <c r="O1495" s="184" t="s">
        <v>5</v>
      </c>
      <c r="P1495" s="25"/>
      <c r="Q1495" s="5"/>
      <c r="R1495" s="4"/>
      <c r="S1495" s="4"/>
      <c r="T1495" s="5"/>
      <c r="U1495" s="4"/>
      <c r="V1495" s="4"/>
      <c r="W1495" s="6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447"/>
    </row>
    <row r="1496" spans="1:34" s="170" customFormat="1" ht="12" hidden="1" customHeight="1" x14ac:dyDescent="0.2">
      <c r="A1496" s="594">
        <v>1</v>
      </c>
      <c r="B1496" s="591"/>
      <c r="C1496" s="463" t="s">
        <v>51</v>
      </c>
      <c r="D1496" s="613" t="s">
        <v>114</v>
      </c>
      <c r="E1496" s="462">
        <v>2004</v>
      </c>
      <c r="F1496" s="351">
        <v>27</v>
      </c>
      <c r="G1496" s="76">
        <v>86</v>
      </c>
      <c r="H1496" s="77">
        <v>226</v>
      </c>
      <c r="I1496" s="78">
        <v>312</v>
      </c>
      <c r="J1496" s="76">
        <v>79</v>
      </c>
      <c r="K1496" s="77">
        <v>198</v>
      </c>
      <c r="L1496" s="78">
        <v>277</v>
      </c>
      <c r="M1496" s="63">
        <v>294</v>
      </c>
      <c r="N1496" s="63">
        <v>1870</v>
      </c>
      <c r="O1496" s="413"/>
      <c r="P1496" s="32"/>
      <c r="Q1496" s="12"/>
      <c r="R1496" s="11"/>
      <c r="S1496" s="11"/>
      <c r="T1496" s="12"/>
      <c r="U1496" s="11"/>
      <c r="V1496" s="11"/>
      <c r="W1496" s="13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447"/>
    </row>
    <row r="1497" spans="1:34" s="170" customFormat="1" ht="12" hidden="1" customHeight="1" x14ac:dyDescent="0.2">
      <c r="A1497" s="594">
        <v>1</v>
      </c>
      <c r="B1497" s="591"/>
      <c r="C1497" s="463" t="s">
        <v>51</v>
      </c>
      <c r="D1497" s="632" t="s">
        <v>244</v>
      </c>
      <c r="E1497" s="461">
        <v>2006</v>
      </c>
      <c r="F1497" s="169" t="e">
        <f>SUM(#REF!,#REF!,#REF!,#REF!,#REF!,#REF!,#REF!,#REF!)</f>
        <v>#REF!</v>
      </c>
      <c r="G1497" s="76">
        <v>48</v>
      </c>
      <c r="H1497" s="77">
        <v>114</v>
      </c>
      <c r="I1497" s="78">
        <v>162</v>
      </c>
      <c r="J1497" s="76">
        <v>50</v>
      </c>
      <c r="K1497" s="77">
        <v>85</v>
      </c>
      <c r="L1497" s="78">
        <v>135</v>
      </c>
      <c r="M1497" s="63">
        <v>151</v>
      </c>
      <c r="N1497" s="63">
        <v>1866</v>
      </c>
      <c r="O1497" s="413"/>
      <c r="P1497" s="32"/>
      <c r="Q1497" s="12"/>
      <c r="R1497" s="11"/>
      <c r="S1497" s="11"/>
      <c r="T1497" s="12"/>
      <c r="U1497" s="11"/>
      <c r="V1497" s="11"/>
      <c r="W1497" s="13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447"/>
    </row>
    <row r="1498" spans="1:34" s="170" customFormat="1" ht="12" hidden="1" customHeight="1" x14ac:dyDescent="0.2">
      <c r="A1498" s="594">
        <v>1</v>
      </c>
      <c r="B1498" s="591"/>
      <c r="C1498" s="463" t="s">
        <v>51</v>
      </c>
      <c r="D1498" s="632" t="s">
        <v>244</v>
      </c>
      <c r="E1498" s="461">
        <v>2007</v>
      </c>
      <c r="F1498" s="169">
        <f>SUM(G1321,G1343,G1362,G1393,G1424,G1445,G1456,G1497)</f>
        <v>1167</v>
      </c>
      <c r="G1498" s="76">
        <v>130</v>
      </c>
      <c r="H1498" s="77">
        <v>198</v>
      </c>
      <c r="I1498" s="78">
        <v>328</v>
      </c>
      <c r="J1498" s="76">
        <v>76</v>
      </c>
      <c r="K1498" s="77">
        <v>149</v>
      </c>
      <c r="L1498" s="78">
        <v>225</v>
      </c>
      <c r="M1498" s="63">
        <v>141</v>
      </c>
      <c r="N1498" s="63">
        <v>1950</v>
      </c>
      <c r="O1498" s="413"/>
      <c r="P1498" s="32"/>
      <c r="Q1498" s="12"/>
      <c r="R1498" s="11"/>
      <c r="S1498" s="11"/>
      <c r="T1498" s="12"/>
      <c r="U1498" s="11"/>
      <c r="V1498" s="11"/>
      <c r="W1498" s="13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447"/>
    </row>
    <row r="1499" spans="1:34" s="170" customFormat="1" ht="12" hidden="1" customHeight="1" x14ac:dyDescent="0.2">
      <c r="A1499" s="594">
        <v>1</v>
      </c>
      <c r="B1499" s="591"/>
      <c r="C1499" s="463" t="s">
        <v>51</v>
      </c>
      <c r="D1499" s="632" t="s">
        <v>244</v>
      </c>
      <c r="E1499" s="461">
        <v>2008</v>
      </c>
      <c r="F1499" s="352">
        <v>30</v>
      </c>
      <c r="G1499" s="76">
        <v>103</v>
      </c>
      <c r="H1499" s="77">
        <v>192</v>
      </c>
      <c r="I1499" s="78">
        <v>295</v>
      </c>
      <c r="J1499" s="76">
        <v>155</v>
      </c>
      <c r="K1499" s="77">
        <v>160</v>
      </c>
      <c r="L1499" s="78">
        <v>315</v>
      </c>
      <c r="M1499" s="63">
        <v>188</v>
      </c>
      <c r="N1499" s="63">
        <v>2116</v>
      </c>
      <c r="O1499" s="413" t="s">
        <v>5</v>
      </c>
      <c r="P1499" s="32"/>
      <c r="Q1499" s="12"/>
      <c r="R1499" s="11"/>
      <c r="S1499" s="11"/>
      <c r="T1499" s="12"/>
      <c r="U1499" s="11"/>
      <c r="V1499" s="11"/>
      <c r="W1499" s="13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447"/>
    </row>
    <row r="1500" spans="1:34" s="287" customFormat="1" ht="27.75" customHeight="1" x14ac:dyDescent="0.2">
      <c r="A1500" s="599"/>
      <c r="B1500" s="600"/>
      <c r="C1500" s="608"/>
      <c r="D1500" s="631" t="s">
        <v>199</v>
      </c>
      <c r="E1500" s="459" t="s">
        <v>198</v>
      </c>
      <c r="F1500" s="347"/>
      <c r="G1500" s="54" t="s">
        <v>200</v>
      </c>
      <c r="H1500" s="55"/>
      <c r="I1500" s="56"/>
      <c r="J1500" s="55" t="s">
        <v>201</v>
      </c>
      <c r="K1500" s="55"/>
      <c r="L1500" s="56"/>
      <c r="M1500" s="57" t="s">
        <v>202</v>
      </c>
      <c r="N1500" s="57" t="s">
        <v>392</v>
      </c>
      <c r="O1500" s="173"/>
      <c r="P1500" s="14"/>
      <c r="Q1500" s="18"/>
      <c r="R1500" s="16" t="s">
        <v>0</v>
      </c>
      <c r="S1500" s="18"/>
      <c r="T1500" s="19"/>
      <c r="U1500" s="17" t="s">
        <v>0</v>
      </c>
      <c r="V1500" s="20"/>
      <c r="W1500" s="21" t="s">
        <v>2</v>
      </c>
      <c r="X1500" s="14"/>
      <c r="Y1500" s="16"/>
      <c r="Z1500" s="18"/>
      <c r="AA1500" s="16" t="s">
        <v>0</v>
      </c>
      <c r="AB1500" s="18"/>
      <c r="AC1500" s="18"/>
      <c r="AD1500" s="16" t="s">
        <v>0</v>
      </c>
      <c r="AE1500" s="18"/>
      <c r="AF1500" s="16" t="s">
        <v>1</v>
      </c>
      <c r="AG1500" s="16" t="s">
        <v>2</v>
      </c>
      <c r="AH1500" s="447"/>
    </row>
    <row r="1501" spans="1:34" s="170" customFormat="1" ht="7.5" customHeight="1" thickBot="1" x14ac:dyDescent="0.25">
      <c r="A1501" s="594"/>
      <c r="B1501" s="596"/>
      <c r="C1501" s="609"/>
      <c r="D1501" s="613"/>
      <c r="E1501" s="466"/>
      <c r="F1501" s="351">
        <v>25</v>
      </c>
      <c r="G1501" s="409"/>
      <c r="H1501" s="410"/>
      <c r="I1501" s="411"/>
      <c r="J1501" s="409"/>
      <c r="K1501" s="410"/>
      <c r="L1501" s="411"/>
      <c r="M1501" s="63"/>
      <c r="N1501" s="63"/>
      <c r="O1501" s="173"/>
      <c r="P1501" s="32"/>
      <c r="Q1501" s="11"/>
      <c r="R1501" s="11"/>
      <c r="S1501" s="11"/>
      <c r="T1501" s="11"/>
      <c r="U1501" s="11"/>
      <c r="V1501" s="11"/>
      <c r="W1501" s="11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447"/>
    </row>
    <row r="1502" spans="1:34" s="170" customFormat="1" ht="12" hidden="1" customHeight="1" x14ac:dyDescent="0.2">
      <c r="A1502" s="594">
        <v>1</v>
      </c>
      <c r="B1502" s="591"/>
      <c r="C1502" s="609"/>
      <c r="D1502" s="471"/>
      <c r="E1502" s="461">
        <v>2009</v>
      </c>
      <c r="F1502" s="351">
        <v>31</v>
      </c>
      <c r="G1502" s="76">
        <v>78</v>
      </c>
      <c r="H1502" s="77">
        <v>165</v>
      </c>
      <c r="I1502" s="78">
        <v>243</v>
      </c>
      <c r="J1502" s="76">
        <v>71</v>
      </c>
      <c r="K1502" s="77">
        <v>102</v>
      </c>
      <c r="L1502" s="78">
        <v>173</v>
      </c>
      <c r="M1502" s="63">
        <v>39</v>
      </c>
      <c r="N1502" s="63">
        <v>2250</v>
      </c>
      <c r="O1502" s="413"/>
      <c r="P1502" s="32"/>
      <c r="Q1502" s="12"/>
      <c r="R1502" s="11"/>
      <c r="S1502" s="11"/>
      <c r="T1502" s="12"/>
      <c r="U1502" s="11"/>
      <c r="V1502" s="11"/>
      <c r="W1502" s="13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447"/>
    </row>
    <row r="1503" spans="1:34" s="170" customFormat="1" ht="12" customHeight="1" x14ac:dyDescent="0.2">
      <c r="A1503" s="594">
        <v>1</v>
      </c>
      <c r="B1503" s="591"/>
      <c r="C1503" s="463" t="s">
        <v>51</v>
      </c>
      <c r="D1503" s="632" t="s">
        <v>244</v>
      </c>
      <c r="E1503" s="462">
        <v>2010</v>
      </c>
      <c r="F1503" s="352">
        <v>32</v>
      </c>
      <c r="G1503" s="409">
        <v>149</v>
      </c>
      <c r="H1503" s="410">
        <v>217</v>
      </c>
      <c r="I1503" s="411">
        <f>SUM(H1503,G1503)</f>
        <v>366</v>
      </c>
      <c r="J1503" s="409">
        <v>92</v>
      </c>
      <c r="K1503" s="412">
        <v>185</v>
      </c>
      <c r="L1503" s="411">
        <f>SUM(K1503,J1503)</f>
        <v>277</v>
      </c>
      <c r="M1503" s="65">
        <v>209</v>
      </c>
      <c r="N1503" s="65">
        <v>2318</v>
      </c>
      <c r="O1503" s="184"/>
      <c r="P1503" s="32"/>
      <c r="Q1503" s="12"/>
      <c r="R1503" s="11"/>
      <c r="S1503" s="11"/>
      <c r="T1503" s="12"/>
      <c r="U1503" s="11"/>
      <c r="V1503" s="11"/>
      <c r="W1503" s="13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438"/>
    </row>
    <row r="1504" spans="1:34" s="447" customFormat="1" ht="12" customHeight="1" x14ac:dyDescent="0.2">
      <c r="A1504" s="594"/>
      <c r="B1504" s="591"/>
      <c r="C1504" s="463"/>
      <c r="D1504" s="613"/>
      <c r="E1504" s="462">
        <v>2011</v>
      </c>
      <c r="F1504" s="356"/>
      <c r="G1504" s="410">
        <v>72</v>
      </c>
      <c r="H1504" s="410">
        <v>213</v>
      </c>
      <c r="I1504" s="411">
        <f>SUM(G1504:H1504)</f>
        <v>285</v>
      </c>
      <c r="J1504" s="409">
        <v>116</v>
      </c>
      <c r="K1504" s="412">
        <v>181</v>
      </c>
      <c r="L1504" s="411">
        <f>SUM(K1504,J1504)</f>
        <v>297</v>
      </c>
      <c r="M1504" s="65">
        <v>190</v>
      </c>
      <c r="N1504" s="65">
        <v>2425</v>
      </c>
      <c r="O1504" s="277"/>
      <c r="P1504" s="272"/>
      <c r="Q1504" s="274"/>
      <c r="R1504" s="274"/>
      <c r="S1504" s="274"/>
      <c r="T1504" s="274"/>
      <c r="U1504" s="274"/>
      <c r="V1504" s="274"/>
      <c r="W1504" s="274"/>
      <c r="X1504" s="60"/>
      <c r="Y1504" s="60"/>
      <c r="Z1504" s="60"/>
      <c r="AA1504" s="60"/>
      <c r="AB1504" s="60"/>
      <c r="AC1504" s="60"/>
      <c r="AD1504" s="60"/>
      <c r="AE1504" s="60"/>
      <c r="AF1504" s="60"/>
      <c r="AG1504" s="60"/>
      <c r="AH1504" s="438">
        <f>N1503+L1504-M1504</f>
        <v>2425</v>
      </c>
    </row>
    <row r="1505" spans="1:34" s="447" customFormat="1" ht="12" customHeight="1" x14ac:dyDescent="0.2">
      <c r="A1505" s="594"/>
      <c r="B1505" s="591"/>
      <c r="C1505" s="463"/>
      <c r="D1505" s="613"/>
      <c r="E1505" s="462" t="s">
        <v>381</v>
      </c>
      <c r="F1505" s="356"/>
      <c r="G1505" s="342">
        <v>132</v>
      </c>
      <c r="H1505" s="343">
        <v>205</v>
      </c>
      <c r="I1505" s="344">
        <v>337</v>
      </c>
      <c r="J1505" s="345">
        <v>117</v>
      </c>
      <c r="K1505" s="343">
        <v>142</v>
      </c>
      <c r="L1505" s="344">
        <v>259</v>
      </c>
      <c r="M1505" s="346">
        <v>236</v>
      </c>
      <c r="N1505" s="346">
        <v>2448</v>
      </c>
      <c r="O1505" s="277"/>
      <c r="P1505" s="272"/>
      <c r="Q1505" s="274"/>
      <c r="R1505" s="274"/>
      <c r="S1505" s="274"/>
      <c r="T1505" s="274"/>
      <c r="U1505" s="274"/>
      <c r="V1505" s="274"/>
      <c r="W1505" s="274"/>
      <c r="X1505" s="60"/>
      <c r="Y1505" s="60"/>
      <c r="Z1505" s="60"/>
      <c r="AA1505" s="60"/>
      <c r="AB1505" s="60"/>
      <c r="AC1505" s="60"/>
      <c r="AD1505" s="60"/>
      <c r="AE1505" s="60"/>
      <c r="AF1505" s="60"/>
      <c r="AG1505" s="60"/>
      <c r="AH1505" s="438">
        <f>N1504+L1505-M1505</f>
        <v>2448</v>
      </c>
    </row>
    <row r="1506" spans="1:34" s="447" customFormat="1" ht="12" customHeight="1" x14ac:dyDescent="0.2">
      <c r="A1506" s="594"/>
      <c r="B1506" s="591"/>
      <c r="C1506" s="463"/>
      <c r="D1506" s="613"/>
      <c r="E1506" s="462">
        <v>2013</v>
      </c>
      <c r="F1506" s="356"/>
      <c r="G1506" s="343">
        <v>91</v>
      </c>
      <c r="H1506" s="343">
        <v>218</v>
      </c>
      <c r="I1506" s="344">
        <v>309</v>
      </c>
      <c r="J1506" s="345">
        <v>91</v>
      </c>
      <c r="K1506" s="343">
        <v>164</v>
      </c>
      <c r="L1506" s="344">
        <v>255</v>
      </c>
      <c r="M1506" s="346">
        <v>96</v>
      </c>
      <c r="N1506" s="346">
        <v>2607</v>
      </c>
      <c r="O1506" s="277"/>
      <c r="P1506" s="272"/>
      <c r="Q1506" s="274"/>
      <c r="R1506" s="274"/>
      <c r="S1506" s="274"/>
      <c r="T1506" s="274"/>
      <c r="U1506" s="274"/>
      <c r="V1506" s="274"/>
      <c r="W1506" s="274"/>
      <c r="X1506" s="60"/>
      <c r="Y1506" s="60"/>
      <c r="Z1506" s="60"/>
      <c r="AA1506" s="60"/>
      <c r="AB1506" s="60"/>
      <c r="AC1506" s="60"/>
      <c r="AD1506" s="60"/>
      <c r="AE1506" s="60"/>
      <c r="AF1506" s="60"/>
      <c r="AG1506" s="60"/>
      <c r="AH1506" s="438"/>
    </row>
    <row r="1507" spans="1:34" s="447" customFormat="1" ht="12" customHeight="1" x14ac:dyDescent="0.2">
      <c r="A1507" s="594"/>
      <c r="B1507" s="591"/>
      <c r="C1507" s="463"/>
      <c r="D1507" s="613"/>
      <c r="E1507" s="463">
        <v>2014</v>
      </c>
      <c r="F1507" s="356"/>
      <c r="G1507" s="343">
        <v>44</v>
      </c>
      <c r="H1507" s="343">
        <v>199</v>
      </c>
      <c r="I1507" s="344">
        <v>243</v>
      </c>
      <c r="J1507" s="345">
        <v>57</v>
      </c>
      <c r="K1507" s="343">
        <v>216</v>
      </c>
      <c r="L1507" s="344">
        <v>273</v>
      </c>
      <c r="M1507" s="346">
        <v>171</v>
      </c>
      <c r="N1507" s="346">
        <v>2710</v>
      </c>
      <c r="O1507" s="277"/>
      <c r="P1507" s="272"/>
      <c r="Q1507" s="274"/>
      <c r="R1507" s="274"/>
      <c r="S1507" s="274"/>
      <c r="T1507" s="274"/>
      <c r="U1507" s="274"/>
      <c r="V1507" s="274"/>
      <c r="W1507" s="274"/>
      <c r="X1507" s="60"/>
      <c r="Y1507" s="60"/>
      <c r="Z1507" s="60"/>
      <c r="AA1507" s="60"/>
      <c r="AB1507" s="60"/>
      <c r="AC1507" s="60"/>
      <c r="AD1507" s="60"/>
      <c r="AE1507" s="60"/>
      <c r="AF1507" s="60"/>
      <c r="AG1507" s="60"/>
      <c r="AH1507" s="438"/>
    </row>
    <row r="1508" spans="1:34" s="170" customFormat="1" ht="6.75" customHeight="1" x14ac:dyDescent="0.2">
      <c r="A1508" s="594"/>
      <c r="B1508" s="591"/>
      <c r="C1508" s="614"/>
      <c r="D1508" s="613"/>
      <c r="E1508" s="463"/>
      <c r="F1508" s="356"/>
      <c r="G1508" s="77"/>
      <c r="H1508" s="77"/>
      <c r="I1508" s="78"/>
      <c r="J1508" s="76"/>
      <c r="K1508" s="77"/>
      <c r="L1508" s="78"/>
      <c r="M1508" s="63"/>
      <c r="N1508" s="63"/>
      <c r="O1508" s="413"/>
      <c r="P1508" s="32"/>
      <c r="Q1508" s="11"/>
      <c r="R1508" s="11"/>
      <c r="S1508" s="11"/>
      <c r="T1508" s="11"/>
      <c r="U1508" s="11"/>
      <c r="V1508" s="11"/>
      <c r="W1508" s="11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447"/>
    </row>
    <row r="1509" spans="1:34" s="170" customFormat="1" ht="6.75" customHeight="1" x14ac:dyDescent="0.2">
      <c r="A1509" s="594"/>
      <c r="B1509" s="591"/>
      <c r="C1509" s="644"/>
      <c r="D1509" s="616"/>
      <c r="E1509" s="467"/>
      <c r="F1509" s="357"/>
      <c r="G1509" s="306"/>
      <c r="H1509" s="176"/>
      <c r="I1509" s="180"/>
      <c r="J1509" s="306"/>
      <c r="K1509" s="176"/>
      <c r="L1509" s="180"/>
      <c r="M1509" s="177"/>
      <c r="N1509" s="177"/>
      <c r="O1509" s="413"/>
      <c r="P1509" s="32"/>
      <c r="Q1509" s="11"/>
      <c r="R1509" s="11"/>
      <c r="S1509" s="11"/>
      <c r="T1509" s="11"/>
      <c r="U1509" s="11"/>
      <c r="V1509" s="11"/>
      <c r="W1509" s="11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447"/>
    </row>
    <row r="1510" spans="1:34" s="170" customFormat="1" ht="12" hidden="1" customHeight="1" x14ac:dyDescent="0.2">
      <c r="A1510" s="605"/>
      <c r="B1510" s="606" t="s">
        <v>324</v>
      </c>
      <c r="C1510" s="469"/>
      <c r="D1510" s="617" t="s">
        <v>324</v>
      </c>
      <c r="E1510" s="468">
        <v>2006</v>
      </c>
      <c r="F1510" s="358"/>
      <c r="G1510" s="300">
        <v>7621</v>
      </c>
      <c r="H1510" s="179">
        <v>4069</v>
      </c>
      <c r="I1510" s="181">
        <v>12262</v>
      </c>
      <c r="J1510" s="300">
        <v>6368</v>
      </c>
      <c r="K1510" s="179">
        <v>3061</v>
      </c>
      <c r="L1510" s="181">
        <v>9770</v>
      </c>
      <c r="M1510" s="178">
        <v>5458</v>
      </c>
      <c r="N1510" s="178">
        <v>70810</v>
      </c>
      <c r="O1510" s="174"/>
      <c r="AH1510" s="447"/>
    </row>
    <row r="1511" spans="1:34" s="170" customFormat="1" ht="12" hidden="1" customHeight="1" x14ac:dyDescent="0.2">
      <c r="A1511" s="605"/>
      <c r="B1511" s="607"/>
      <c r="C1511" s="468"/>
      <c r="D1511" s="617" t="s">
        <v>324</v>
      </c>
      <c r="E1511" s="468">
        <v>2007</v>
      </c>
      <c r="F1511" s="358"/>
      <c r="G1511" s="300">
        <v>8453</v>
      </c>
      <c r="H1511" s="179">
        <v>4741</v>
      </c>
      <c r="I1511" s="181">
        <v>13186</v>
      </c>
      <c r="J1511" s="300">
        <v>6578</v>
      </c>
      <c r="K1511" s="179">
        <v>3783</v>
      </c>
      <c r="L1511" s="181">
        <v>10361</v>
      </c>
      <c r="M1511" s="178">
        <v>4535</v>
      </c>
      <c r="N1511" s="178">
        <v>76511</v>
      </c>
      <c r="O1511" s="174"/>
      <c r="AH1511" s="438"/>
    </row>
    <row r="1512" spans="1:34" s="170" customFormat="1" ht="12" hidden="1" customHeight="1" x14ac:dyDescent="0.2">
      <c r="A1512" s="605"/>
      <c r="B1512" s="607"/>
      <c r="C1512" s="468"/>
      <c r="D1512" s="617" t="s">
        <v>324</v>
      </c>
      <c r="E1512" s="468">
        <v>2008</v>
      </c>
      <c r="F1512" s="358"/>
      <c r="G1512" s="300">
        <v>8257</v>
      </c>
      <c r="H1512" s="179">
        <v>4441</v>
      </c>
      <c r="I1512" s="181">
        <v>12698</v>
      </c>
      <c r="J1512" s="300">
        <v>6848</v>
      </c>
      <c r="K1512" s="179">
        <v>3623</v>
      </c>
      <c r="L1512" s="181">
        <v>10471</v>
      </c>
      <c r="M1512" s="178">
        <v>5408</v>
      </c>
      <c r="N1512" s="178">
        <v>81595</v>
      </c>
      <c r="O1512" s="174"/>
      <c r="AH1512" s="438"/>
    </row>
    <row r="1513" spans="1:34" s="170" customFormat="1" ht="12" hidden="1" customHeight="1" x14ac:dyDescent="0.2">
      <c r="A1513" s="605"/>
      <c r="B1513" s="607"/>
      <c r="C1513" s="468"/>
      <c r="D1513" s="471"/>
      <c r="E1513" s="468">
        <v>2009</v>
      </c>
      <c r="F1513" s="358"/>
      <c r="G1513" s="300">
        <v>8770</v>
      </c>
      <c r="H1513" s="179">
        <v>4252</v>
      </c>
      <c r="I1513" s="181">
        <v>13022</v>
      </c>
      <c r="J1513" s="300">
        <v>7425</v>
      </c>
      <c r="K1513" s="179">
        <v>3305</v>
      </c>
      <c r="L1513" s="181">
        <v>10730</v>
      </c>
      <c r="M1513" s="178">
        <v>5956</v>
      </c>
      <c r="N1513" s="178">
        <v>86484</v>
      </c>
      <c r="O1513" s="174"/>
      <c r="AH1513" s="438"/>
    </row>
    <row r="1514" spans="1:34" s="170" customFormat="1" ht="12" customHeight="1" x14ac:dyDescent="0.2">
      <c r="A1514" s="605"/>
      <c r="B1514" s="607"/>
      <c r="C1514" s="468"/>
      <c r="D1514" s="617" t="s">
        <v>324</v>
      </c>
      <c r="E1514" s="469">
        <v>2010</v>
      </c>
      <c r="F1514" s="358"/>
      <c r="G1514" s="283">
        <v>8937</v>
      </c>
      <c r="H1514" s="188">
        <v>4101</v>
      </c>
      <c r="I1514" s="189">
        <f>SUM(H1514,G1514)</f>
        <v>13038</v>
      </c>
      <c r="J1514" s="283">
        <v>7170</v>
      </c>
      <c r="K1514" s="190">
        <v>3945</v>
      </c>
      <c r="L1514" s="189">
        <f>SUM(K1514,J1514)</f>
        <v>11115</v>
      </c>
      <c r="M1514" s="284">
        <v>7336</v>
      </c>
      <c r="N1514" s="284">
        <v>90344</v>
      </c>
      <c r="O1514" s="184"/>
      <c r="AH1514" s="438"/>
    </row>
    <row r="1515" spans="1:34" s="170" customFormat="1" ht="12" customHeight="1" x14ac:dyDescent="0.2">
      <c r="A1515" s="605"/>
      <c r="B1515" s="607"/>
      <c r="C1515" s="645"/>
      <c r="D1515" s="618"/>
      <c r="E1515" s="469">
        <v>2011</v>
      </c>
      <c r="F1515" s="358"/>
      <c r="G1515" s="283">
        <v>9012</v>
      </c>
      <c r="H1515" s="188">
        <v>4969</v>
      </c>
      <c r="I1515" s="189">
        <f>SUM(H1515,G1515)</f>
        <v>13981</v>
      </c>
      <c r="J1515" s="283">
        <v>6688</v>
      </c>
      <c r="K1515" s="190">
        <v>3501</v>
      </c>
      <c r="L1515" s="189">
        <f>SUM(K1515,J1515)</f>
        <v>10189</v>
      </c>
      <c r="M1515" s="284">
        <v>5997</v>
      </c>
      <c r="N1515" s="284">
        <v>95164</v>
      </c>
      <c r="O1515" s="184"/>
      <c r="AH1515" s="438">
        <v>95041</v>
      </c>
    </row>
    <row r="1516" spans="1:34" s="170" customFormat="1" ht="12" customHeight="1" x14ac:dyDescent="0.2">
      <c r="A1516" s="605"/>
      <c r="B1516" s="607"/>
      <c r="C1516" s="645"/>
      <c r="D1516" s="618"/>
      <c r="E1516" s="469" t="s">
        <v>381</v>
      </c>
      <c r="F1516" s="358"/>
      <c r="G1516" s="283">
        <v>8739</v>
      </c>
      <c r="H1516" s="188">
        <v>5169</v>
      </c>
      <c r="I1516" s="189">
        <f>SUM(H1516,G1516)</f>
        <v>13908</v>
      </c>
      <c r="J1516" s="283">
        <v>6578</v>
      </c>
      <c r="K1516" s="190">
        <v>3244</v>
      </c>
      <c r="L1516" s="189">
        <f>SUM(K1516,J1516)</f>
        <v>9822</v>
      </c>
      <c r="M1516" s="284">
        <v>5488</v>
      </c>
      <c r="N1516" s="284">
        <v>99501</v>
      </c>
      <c r="O1516" s="184"/>
      <c r="AH1516" s="438">
        <f>N1515+L1516-M1516</f>
        <v>99498</v>
      </c>
    </row>
    <row r="1517" spans="1:34" s="170" customFormat="1" ht="12" customHeight="1" x14ac:dyDescent="0.2">
      <c r="A1517" s="605"/>
      <c r="B1517" s="607"/>
      <c r="C1517" s="645"/>
      <c r="D1517" s="618"/>
      <c r="E1517" s="469">
        <v>2013</v>
      </c>
      <c r="F1517" s="358"/>
      <c r="G1517" s="283">
        <v>9502</v>
      </c>
      <c r="H1517" s="188">
        <v>5286</v>
      </c>
      <c r="I1517" s="189">
        <f>SUM(H1517,G1517)</f>
        <v>14788</v>
      </c>
      <c r="J1517" s="283">
        <v>6817</v>
      </c>
      <c r="K1517" s="190">
        <v>3235</v>
      </c>
      <c r="L1517" s="189">
        <f>SUM(K1517,J1517)</f>
        <v>10052</v>
      </c>
      <c r="M1517" s="284">
        <v>6284</v>
      </c>
      <c r="N1517" s="284">
        <v>103261</v>
      </c>
      <c r="O1517" s="184"/>
      <c r="AH1517" s="438"/>
    </row>
    <row r="1518" spans="1:34" s="170" customFormat="1" ht="12" customHeight="1" x14ac:dyDescent="0.2">
      <c r="A1518" s="605"/>
      <c r="B1518" s="607"/>
      <c r="C1518" s="645"/>
      <c r="D1518" s="618"/>
      <c r="E1518" s="469">
        <v>2014</v>
      </c>
      <c r="F1518" s="358"/>
      <c r="G1518" s="283">
        <f>SUMIF($E$3:$E$1507,"=2014",$G$3:$G$1507)</f>
        <v>9778</v>
      </c>
      <c r="H1518" s="188">
        <f>SUMIF($E$3:$E$1507,"=2014",$H$3:$H$1507)</f>
        <v>5733</v>
      </c>
      <c r="I1518" s="189">
        <f>SUMIF($E$3:$E$1507,"=2014",$I$3:$I$1507)</f>
        <v>15511</v>
      </c>
      <c r="J1518" s="283">
        <f>SUMIF($E$3:$E$1507,"=2014",$J$3:$J$1507)</f>
        <v>7461</v>
      </c>
      <c r="K1518" s="190">
        <f>SUMIF($E$3:$E$1507,"=2014",$K$3:$K$1507)</f>
        <v>4105</v>
      </c>
      <c r="L1518" s="189">
        <f>SUMIF($E$3:$E$1507,"=2014",$L$3:$L$1507)</f>
        <v>11566</v>
      </c>
      <c r="M1518" s="284">
        <f>SUMIF($E$3:$E$1507,"=2014",$M$3:$M$1507)</f>
        <v>8449</v>
      </c>
      <c r="N1518" s="284">
        <f>SUMIF($E$3:$E$1507,"=2014",$N$3:$N$1507)</f>
        <v>106481</v>
      </c>
      <c r="O1518" s="184"/>
      <c r="AH1518" s="438"/>
    </row>
    <row r="1519" spans="1:34" s="170" customFormat="1" ht="12" customHeight="1" x14ac:dyDescent="0.2">
      <c r="A1519" s="594"/>
      <c r="B1519" s="593"/>
      <c r="C1519" s="646"/>
      <c r="D1519" s="619"/>
      <c r="E1519" s="470"/>
      <c r="F1519" s="167"/>
      <c r="G1519" s="305"/>
      <c r="H1519" s="167"/>
      <c r="I1519" s="168"/>
      <c r="J1519" s="305"/>
      <c r="K1519" s="167"/>
      <c r="L1519" s="168"/>
      <c r="M1519" s="297"/>
      <c r="N1519" s="182"/>
      <c r="O1519" s="175"/>
      <c r="P1519" s="53"/>
      <c r="Q1519" s="52"/>
      <c r="R1519" s="52"/>
      <c r="S1519" s="52"/>
      <c r="T1519" s="52"/>
      <c r="U1519" s="52"/>
      <c r="V1519" s="52"/>
      <c r="W1519" s="52"/>
      <c r="X1519" s="53"/>
      <c r="Y1519" s="53"/>
      <c r="Z1519" s="53"/>
      <c r="AA1519" s="53"/>
      <c r="AB1519" s="53"/>
      <c r="AC1519" s="53"/>
      <c r="AD1519" s="53"/>
      <c r="AE1519" s="53"/>
      <c r="AF1519" s="53"/>
      <c r="AG1519" s="53"/>
      <c r="AH1519" s="447"/>
    </row>
    <row r="1520" spans="1:34" s="147" customFormat="1" x14ac:dyDescent="0.2">
      <c r="A1520" s="170"/>
      <c r="B1520" s="170"/>
      <c r="C1520" s="615"/>
      <c r="D1520" s="471"/>
      <c r="E1520" s="471"/>
      <c r="F1520" s="359"/>
      <c r="G1520" s="359"/>
      <c r="H1520" s="202"/>
      <c r="I1520" s="361"/>
      <c r="J1520" s="361"/>
      <c r="K1520" s="202"/>
      <c r="L1520" s="360"/>
      <c r="M1520" s="362"/>
      <c r="N1520" s="362"/>
      <c r="O1520" s="174"/>
      <c r="P1520" s="170"/>
      <c r="Q1520" s="170"/>
      <c r="R1520" s="170"/>
      <c r="S1520" s="170"/>
      <c r="T1520" s="170"/>
      <c r="U1520" s="170"/>
      <c r="V1520" s="170"/>
      <c r="W1520" s="170"/>
      <c r="X1520" s="170"/>
      <c r="Y1520" s="170"/>
      <c r="Z1520" s="170"/>
      <c r="AA1520" s="170"/>
      <c r="AB1520" s="170"/>
      <c r="AC1520" s="170"/>
      <c r="AD1520" s="170"/>
      <c r="AE1520" s="170"/>
      <c r="AF1520" s="170"/>
      <c r="AG1520" s="170"/>
    </row>
    <row r="1521" spans="1:34" s="133" customFormat="1" x14ac:dyDescent="0.2">
      <c r="A1521" s="170"/>
      <c r="B1521" s="171" t="s">
        <v>5</v>
      </c>
      <c r="C1521" s="627" t="s">
        <v>5</v>
      </c>
      <c r="D1521" s="627" t="s">
        <v>327</v>
      </c>
      <c r="E1521" s="627"/>
      <c r="F1521" s="628"/>
      <c r="G1521" s="628"/>
      <c r="H1521" s="628"/>
      <c r="I1521" s="628"/>
      <c r="J1521" s="628"/>
      <c r="K1521" s="628"/>
      <c r="L1521" s="628"/>
      <c r="M1521" s="628"/>
      <c r="N1521" s="628"/>
      <c r="O1521" s="426"/>
      <c r="P1521" s="426"/>
      <c r="Q1521" s="426"/>
      <c r="R1521" s="426"/>
      <c r="S1521" s="426"/>
      <c r="T1521" s="426"/>
      <c r="U1521" s="426"/>
      <c r="V1521" s="426"/>
      <c r="W1521" s="426"/>
      <c r="X1521" s="426"/>
      <c r="Y1521" s="426"/>
      <c r="Z1521" s="426"/>
      <c r="AA1521" s="426"/>
      <c r="AB1521" s="426"/>
      <c r="AC1521" s="426"/>
      <c r="AD1521" s="426"/>
      <c r="AE1521" s="426"/>
      <c r="AF1521" s="426"/>
      <c r="AG1521" s="426"/>
    </row>
    <row r="1522" spans="1:34" s="133" customFormat="1" x14ac:dyDescent="0.2">
      <c r="A1522" s="170"/>
      <c r="B1522" s="171" t="s">
        <v>119</v>
      </c>
      <c r="C1522" s="627" t="s">
        <v>119</v>
      </c>
      <c r="D1522" s="627" t="s">
        <v>378</v>
      </c>
      <c r="E1522" s="627"/>
      <c r="F1522" s="628"/>
      <c r="G1522" s="628"/>
      <c r="H1522" s="628"/>
      <c r="I1522" s="628"/>
      <c r="J1522" s="628"/>
      <c r="K1522" s="628"/>
      <c r="L1522" s="628"/>
      <c r="M1522" s="628"/>
      <c r="N1522" s="628"/>
      <c r="O1522" s="426"/>
      <c r="P1522" s="426"/>
      <c r="Q1522" s="426"/>
      <c r="R1522" s="426"/>
      <c r="S1522" s="426"/>
      <c r="T1522" s="426"/>
      <c r="U1522" s="426"/>
      <c r="V1522" s="426"/>
      <c r="W1522" s="426"/>
      <c r="X1522" s="426"/>
      <c r="Y1522" s="426"/>
      <c r="Z1522" s="426"/>
      <c r="AA1522" s="426"/>
      <c r="AB1522" s="426"/>
      <c r="AC1522" s="426"/>
      <c r="AD1522" s="426"/>
      <c r="AE1522" s="426"/>
      <c r="AF1522" s="426"/>
      <c r="AG1522" s="426"/>
    </row>
    <row r="1523" spans="1:34" s="133" customFormat="1" ht="12.75" x14ac:dyDescent="0.2">
      <c r="A1523" s="170"/>
      <c r="B1523" s="171"/>
      <c r="C1523" s="627" t="s">
        <v>328</v>
      </c>
      <c r="D1523" s="626" t="s">
        <v>450</v>
      </c>
      <c r="E1523" s="627"/>
      <c r="F1523" s="628"/>
      <c r="G1523" s="628"/>
      <c r="H1523" s="628"/>
      <c r="I1523" s="628"/>
      <c r="J1523" s="628"/>
      <c r="K1523" s="628"/>
      <c r="L1523" s="628"/>
      <c r="M1523" s="628"/>
      <c r="N1523" s="628"/>
      <c r="O1523" s="426"/>
      <c r="P1523" s="426"/>
      <c r="Q1523" s="426"/>
      <c r="R1523" s="426"/>
      <c r="S1523" s="426"/>
      <c r="T1523" s="426"/>
      <c r="U1523" s="426"/>
      <c r="V1523" s="426"/>
      <c r="W1523" s="426"/>
      <c r="X1523" s="426"/>
      <c r="Y1523" s="426"/>
      <c r="Z1523" s="426"/>
      <c r="AA1523" s="426"/>
      <c r="AB1523" s="426"/>
      <c r="AC1523" s="426"/>
      <c r="AD1523" s="426"/>
      <c r="AE1523" s="426"/>
      <c r="AF1523" s="426"/>
      <c r="AG1523" s="426"/>
    </row>
    <row r="1524" spans="1:34" s="147" customFormat="1" x14ac:dyDescent="0.2">
      <c r="A1524" s="22"/>
      <c r="B1524" s="22"/>
      <c r="C1524" s="472"/>
      <c r="D1524" s="473" t="s">
        <v>451</v>
      </c>
      <c r="E1524" s="473"/>
      <c r="F1524" s="435"/>
      <c r="G1524" s="359"/>
      <c r="H1524" s="359"/>
      <c r="I1524" s="359"/>
      <c r="J1524" s="359"/>
      <c r="K1524" s="359"/>
      <c r="L1524" s="359"/>
      <c r="M1524" s="359"/>
      <c r="N1524" s="359"/>
      <c r="O1524" s="170"/>
    </row>
    <row r="1525" spans="1:34" s="147" customFormat="1" x14ac:dyDescent="0.2">
      <c r="A1525" s="22"/>
      <c r="B1525" s="22"/>
      <c r="C1525" s="609"/>
      <c r="D1525" s="473"/>
      <c r="E1525" s="473"/>
      <c r="F1525" s="435"/>
      <c r="G1525" s="359"/>
      <c r="H1525" s="359"/>
      <c r="I1525" s="359"/>
      <c r="J1525" s="359"/>
      <c r="K1525" s="359"/>
      <c r="L1525" s="359"/>
      <c r="M1525" s="359"/>
      <c r="N1525" s="359"/>
      <c r="O1525" s="170"/>
    </row>
    <row r="1526" spans="1:34" s="147" customFormat="1" hidden="1" x14ac:dyDescent="0.2">
      <c r="A1526" s="2"/>
      <c r="B1526" s="2"/>
      <c r="C1526" s="609"/>
      <c r="D1526" s="620"/>
      <c r="E1526" s="474" t="s">
        <v>361</v>
      </c>
      <c r="F1526" s="435"/>
      <c r="G1526" s="359">
        <f>SUM(G8,G32,G57,G84,G95,G126,G143,G162,G179,G194,G219,G250,G274,G290,G310,G317,G339,G393,G426,G435,G454,G471,G503,G525,G569,G609,G617,G633)</f>
        <v>2148</v>
      </c>
      <c r="H1526" s="360">
        <f>SUM(H8,H32,H57,H84,H95,H126,H143,H162,H179,H194,H219,H250,H274,H290,H310,H317,H339,H393,H426,H435,H454,H471,H503,H525,H569,H609,H617,H633)</f>
        <v>1120</v>
      </c>
      <c r="I1526" s="433">
        <f>SUM(I8,I32,I57,I84,I95,I126,I143,I162,I179,I194,I219,I250,I274,I290,I310,I317,I339,I393,I426,I435,I454,I471,I503,I525,I569,I609,I617,I633)</f>
        <v>3268</v>
      </c>
      <c r="J1526" s="436">
        <f>SUM(J8,J32,J57,J84,J95,J126,J143,J162,J179,J194,J219,J250,J274,J290,J310,J317,J339,J393,J426,J435,J454,J471,J503,J525,J569,J609,J617,J633)</f>
        <v>1399</v>
      </c>
      <c r="K1526" s="360">
        <f>SUM(K8,K32,K57,K84,K95,K126,K143,K162,K179,K194,K219,K250,K274,K290,K310,K317,K339,K393,K426,K435,K454,K471,K503,K525,K569,K609,K617,K633)</f>
        <v>819</v>
      </c>
      <c r="L1526" s="433">
        <f>SUM(L8,L32,L57,L84,L95,L126,L143,L162,L179,L194,L219,L250,L274,L290,L310,L317,L339,L393,L426,L435,L454,L471,L503,L525,L569,L609,L617,L633)</f>
        <v>2218</v>
      </c>
      <c r="M1526" s="437">
        <f>SUM(M8,M32,M57,M84,M95,M126,M143,M162,M179,M194,M219,M250,M274,M290,M310,M317,M339,M393,M426,M435,M454,M471,M503,M525,M569,M609,M617,M633)</f>
        <v>1601</v>
      </c>
      <c r="N1526" s="437">
        <f>SUM(N8,N32,N57,N84,N95,N126,N143,N162,N179,N194,N219,N250,N274,N290,N310,N317,N339,N393,N426,N435,N454,N471,N503,N525,N569,N609,N617,N633)</f>
        <v>19756</v>
      </c>
    </row>
    <row r="1527" spans="1:34" s="147" customFormat="1" hidden="1" x14ac:dyDescent="0.2">
      <c r="A1527" s="2"/>
      <c r="B1527" s="2"/>
      <c r="C1527" s="609"/>
      <c r="D1527" s="621"/>
      <c r="E1527" s="474" t="s">
        <v>362</v>
      </c>
      <c r="F1527" s="435"/>
      <c r="G1527" s="359">
        <f>SUM(G664,G695,G727,G737,G768,G779,G810,G827,G845,G864,G876,G891,G901,G916,G939,G953,G1007,G1031,G1070,G1082,G1097,G1103,G1113)</f>
        <v>2154</v>
      </c>
      <c r="H1527" s="360">
        <f>SUM(H664,H695,H727,H737,H768,H779,H810,H827,H845,H864,H876,H891,H901,H916,H939,H953,H1007,H1031,H1070,H1082,H1097,H1103,H1113)</f>
        <v>834</v>
      </c>
      <c r="I1527" s="433">
        <f>SUM(I664,I695,I727,I737,I768,I779,I810,I827,I845,I864,I876,I891,I901,I916,I939,I953,I1007,I1031,I1070,I1082,I1097,I1103,I1113)</f>
        <v>2988</v>
      </c>
      <c r="J1527" s="436">
        <f>SUM(J664,J695,J727,J737,J768,J779,J810,J827,J845,J864,J876,J891,J901,J916,J939,J953,J1007,J1031,J1070,J1082,J1097,J1103,J1113)</f>
        <v>2025</v>
      </c>
      <c r="K1527" s="360">
        <f>SUM(K664,K695,K727,K737,K768,K779,K810,K827,K845,K864,K876,K891,K901,K916,K939,K953,K1007,K1031,K1070,K1082,K1097,K1103,K1113)</f>
        <v>936</v>
      </c>
      <c r="L1527" s="433">
        <f>SUM(L664,L695,L727,L737,L768,L779,L810,L827,L845,L864,L876,L891,L901,L916,L939,L953,L1007,L1031,L1070,L1082,L1097,L1103,L1113)</f>
        <v>2961</v>
      </c>
      <c r="M1527" s="437">
        <f>SUM(M664,M695,M727,M737,M768,M779,M810,M827,M845,M864,M876,M891,M901,M916,M939,M953,M1007,M1031,M1070,M1082,M1097,M1103,M1113)</f>
        <v>2046</v>
      </c>
      <c r="N1527" s="437">
        <f>SUM(N664,N695,N727,N737,N768,N779,N810,N827,N845,N864,N876,N891,N901,N916,N939,N953,N1007,N1031,N1070,N1082,N1097,N1103,N1113)</f>
        <v>22943</v>
      </c>
    </row>
    <row r="1528" spans="1:34" s="147" customFormat="1" hidden="1" x14ac:dyDescent="0.2">
      <c r="A1528" s="2"/>
      <c r="B1528" s="2"/>
      <c r="C1528" s="609"/>
      <c r="D1528" s="621"/>
      <c r="E1528" s="474" t="s">
        <v>363</v>
      </c>
      <c r="F1528" s="435"/>
      <c r="G1528" s="359">
        <f>SUM(G1137,G1171,G1178,G1193,G1220,G1251,G1262,G1282,G1305,G1325,G1332,G1347,G1366,G1397,G1428,G1449,G1460,G1470,G1503)</f>
        <v>4635</v>
      </c>
      <c r="H1528" s="360">
        <f>SUM(H1137,H1171,H1178,H1193,H1220,H1251,H1262,H1282,H1305,H1325,H1332,H1347,H1366,H1397,H1428,H1449,H1460,H1470,H1503)</f>
        <v>2147</v>
      </c>
      <c r="I1528" s="433">
        <f>SUM(I1137,I1171,I1178,I1193,I1220,I1251,I1262,I1282,I1305,I1325,I1332,I1347,I1366,I1397,I1428,I1449,I1460,I1470,I1503)</f>
        <v>6782</v>
      </c>
      <c r="J1528" s="436">
        <f>SUM(J1137,J1171,J1178,J1193,J1220,J1251,J1262,J1282,J1305,J1325,J1332,J1347,J1366,J1397,J1428,J1449,J1460,J1470,J1503)</f>
        <v>3746</v>
      </c>
      <c r="K1528" s="360">
        <f>SUM(K1137,K1171,K1178,K1193,K1220,K1251,K1262,K1282,K1305,K1325,K1332,K1347,K1366,K1397,K1428,K1449,K1460,K1470,K1503)</f>
        <v>2190</v>
      </c>
      <c r="L1528" s="433">
        <f>SUM(L1137,L1171,L1178,L1193,L1220,L1251,L1262,L1282,L1305,L1325,L1332,L1347,L1366,L1397,L1428,L1449,L1460,L1470,L1503)</f>
        <v>5936</v>
      </c>
      <c r="M1528" s="437">
        <f>SUM(M1137,M1171,M1178,M1193,M1220,M1251,M1262,M1282,M1305,M1325,M1332,M1347,M1366,M1397,M1428,M1449,M1460,M1470,M1503)</f>
        <v>3689</v>
      </c>
      <c r="N1528" s="437">
        <f>SUM(N1137,N1171,N1178,N1193,N1220,N1251,N1262,N1282,N1305,N1325,N1332,N1347,N1366,N1397,N1428,N1449,N1460,N1470,N1503)</f>
        <v>47645</v>
      </c>
    </row>
    <row r="1529" spans="1:34" s="147" customFormat="1" hidden="1" x14ac:dyDescent="0.2">
      <c r="A1529" s="2"/>
      <c r="B1529" s="2"/>
      <c r="C1529" s="609"/>
      <c r="D1529" s="473"/>
      <c r="E1529" s="473" t="s">
        <v>376</v>
      </c>
      <c r="F1529" s="435"/>
      <c r="G1529" s="438">
        <f t="shared" ref="G1529:N1529" si="1">SUM(G1526,G1527,G1528)</f>
        <v>8937</v>
      </c>
      <c r="H1529" s="361">
        <f t="shared" si="1"/>
        <v>4101</v>
      </c>
      <c r="I1529" s="439">
        <f t="shared" si="1"/>
        <v>13038</v>
      </c>
      <c r="J1529" s="440">
        <f t="shared" si="1"/>
        <v>7170</v>
      </c>
      <c r="K1529" s="361">
        <f t="shared" si="1"/>
        <v>3945</v>
      </c>
      <c r="L1529" s="439">
        <f t="shared" si="1"/>
        <v>11115</v>
      </c>
      <c r="M1529" s="441">
        <f t="shared" si="1"/>
        <v>7336</v>
      </c>
      <c r="N1529" s="441">
        <f t="shared" si="1"/>
        <v>90344</v>
      </c>
    </row>
    <row r="1530" spans="1:34" s="147" customFormat="1" hidden="1" x14ac:dyDescent="0.2">
      <c r="A1530" s="2"/>
      <c r="B1530" s="2"/>
      <c r="C1530" s="609"/>
      <c r="D1530" s="473"/>
      <c r="E1530" s="473"/>
      <c r="F1530" s="435"/>
      <c r="G1530" s="359"/>
      <c r="H1530" s="360"/>
      <c r="I1530" s="433"/>
      <c r="J1530" s="436"/>
      <c r="K1530" s="360"/>
      <c r="L1530" s="433"/>
      <c r="M1530" s="437"/>
      <c r="N1530" s="437"/>
    </row>
    <row r="1531" spans="1:34" s="147" customFormat="1" hidden="1" x14ac:dyDescent="0.2">
      <c r="A1531" s="2"/>
      <c r="B1531" s="2"/>
      <c r="C1531" s="609"/>
      <c r="D1531" s="622"/>
      <c r="E1531" s="475" t="s">
        <v>394</v>
      </c>
      <c r="F1531" s="435"/>
      <c r="G1531" s="359">
        <f>SUM(G8,G33,G58,G85,G96,G127,G144,G163,G180,G195,G220,G251,G275,G291,G311,G318,G340,G394)</f>
        <v>2134</v>
      </c>
      <c r="H1531" s="360">
        <f>SUM(H8,H33,H58,H85,H96,H127,H144,H163,H180,H195,H220,H251,H275,H291,H311,H318,H340,H394)</f>
        <v>991</v>
      </c>
      <c r="I1531" s="433">
        <f>SUM(I8,I33,I58,I85,I96,I127,I144,I163,I180,I195,I220,I251,I275,I291,I311,I318,I340,I394)</f>
        <v>3125</v>
      </c>
      <c r="J1531" s="436">
        <f>SUM(J8,J33,J58,J85,J96,J127,J144,J163,J180,J195,J220,J251,J275,J291,J311,J318,J340,J394)</f>
        <v>877</v>
      </c>
      <c r="K1531" s="360">
        <f>SUM(K8,K33,K58,K85,K96,K127,K144,K163,K180,K195,K220,K251,K275,K291,K311,K318,K340,K394)</f>
        <v>690</v>
      </c>
      <c r="L1531" s="433">
        <f>SUM(L8,L33,L58,L85,L96,L127,L144,L163,L180,L195,L220,L251,L275,L291,L311,L318,L340,L394)</f>
        <v>1567</v>
      </c>
      <c r="M1531" s="437">
        <f>SUM(M8,M33,M58,M85,M96,M127,M144,M163,M180,M195,M220,M251,M275,M291,M311,M318,M340,M394)</f>
        <v>970</v>
      </c>
      <c r="N1531" s="437">
        <f>SUM(N8,N33,N58,N85,N96,N127,N144,N163,N180,N195,N220,N251,N275,N291,N311,N318,N340,N394)-AJ291</f>
        <v>16782</v>
      </c>
      <c r="AH1531" s="435">
        <f>SUM(AH8,AH33,AH58,AH85,AH96,AH127,AH144,AH163,AH180,AH195,AH220,AH251,AH275,AH291,AH311,AH318,AH340,AH394)</f>
        <v>16659</v>
      </c>
    </row>
    <row r="1532" spans="1:34" s="147" customFormat="1" hidden="1" x14ac:dyDescent="0.2">
      <c r="A1532" s="2"/>
      <c r="B1532" s="2"/>
      <c r="C1532" s="609"/>
      <c r="D1532" s="473"/>
      <c r="E1532" s="475" t="s">
        <v>395</v>
      </c>
      <c r="F1532" s="435"/>
      <c r="G1532" s="359">
        <f>SUM(G427,G436,G455,G472,G504,G526,G570,G610,G618,G634,G665,G696,G728,G738,G769,G780,G811,G828,G846)</f>
        <v>1283</v>
      </c>
      <c r="H1532" s="360">
        <f>SUM(H427,H436,H455,H472,H504,H526,H570,H610,H618,H634,H665,H696,H728,H738,H769,H780,H811,H828,H846)</f>
        <v>754</v>
      </c>
      <c r="I1532" s="433">
        <f>SUM(I427,I436,I455,I472,I504,I526,I570,I610,I618,I634,I665,I696,I728,I738,I769,I780,I811,I828,I846)</f>
        <v>2037</v>
      </c>
      <c r="J1532" s="436">
        <f>SUM(J427,J436,J455,J472,J504,J526,J570,J610,J618,J634,J665,J696,J728,J738,J769,J780,J811,J828,J846)</f>
        <v>1050</v>
      </c>
      <c r="K1532" s="360">
        <f>SUM(K427,K436,K455,K472,K504,K526,K570,K610,K618,K634,K665,K696,K728,K738,K769,K780,K811,K828,K846)</f>
        <v>717</v>
      </c>
      <c r="L1532" s="433">
        <f>SUM(L427,L436,L455,L472,L504,L526,L570,L610,L618,L634,L665,L696,L728,L738,L769,L780,L811,L828,L846)</f>
        <v>1767</v>
      </c>
      <c r="M1532" s="437">
        <f>SUM(M427,M436,M455,M472,M504,M526,M570,M610,M618,M634,M665,M696,M728,M738,M769,M780,M811,M828,M846)</f>
        <v>1976</v>
      </c>
      <c r="N1532" s="437">
        <f>SUM(N427,N436,N455,N472,N504,N526,N570,N610,N618,N634,N665,N696,N728,N738,N769,N780,N811,N828,N846)</f>
        <v>14991</v>
      </c>
      <c r="AH1532" s="435">
        <f>SUM(AH427,AH436,AH455,AH472,AH504,AH526,AH570,AH610,AH618,AH634,AH665,AH696,AH728,AH738,AH769,AH780,AH811,AH828,AH846)</f>
        <v>14991</v>
      </c>
    </row>
    <row r="1533" spans="1:34" s="147" customFormat="1" hidden="1" x14ac:dyDescent="0.2">
      <c r="A1533" s="2"/>
      <c r="B1533" s="2"/>
      <c r="C1533" s="609"/>
      <c r="D1533" s="473"/>
      <c r="E1533" s="475" t="s">
        <v>396</v>
      </c>
      <c r="F1533" s="435"/>
      <c r="G1533" s="359">
        <f>SUM(G865,G877,G892,G902,G917,G934,G940,G934,G954,G1008,G1032,G1071,G1083,G1098,G1104,G1114,G1138,G1172,G1179,G1194,G1199)</f>
        <v>3809</v>
      </c>
      <c r="H1533" s="360">
        <f>SUM(H865,H877,H892,H902,H917,H934,H940,H954,H1008,H1032,H1071,H1083,H1098,H1104,H1114,H1138,H1172,H1179,H1194)</f>
        <v>1284</v>
      </c>
      <c r="I1533" s="433">
        <f>SUM(I865,I877,I892,I902,I917,I934,I940,I954,I1008,I1032,I1071,I1083,I1098,I1104,I1114,I1138,I1172,I1179,I1194)</f>
        <v>5093</v>
      </c>
      <c r="J1533" s="436">
        <f>SUM(J865,J877,J892,J902,J917,J934,J940,J954,J1008,J1032,J1071,J1083,J1098,J1104,J1114,J1138,J1172,J1179,J1194)</f>
        <v>3238</v>
      </c>
      <c r="K1533" s="360">
        <f>SUM(K865,K877,K892,K902,K917,K934,K940,K954,K1008,K1032,K1071,K1083,K1098,K1104,K1114,K1138,K1172,K1179,K1194)</f>
        <v>963</v>
      </c>
      <c r="L1533" s="433">
        <f>SUM(L865,L877,L892,L902,L917,L934,L940,L954,L1008,L1032,L1071,L1083,L1098,L1104,L1114,L1138,L1172,L1179,L1194)</f>
        <v>4201</v>
      </c>
      <c r="M1533" s="437">
        <f>SUM(M865,M877,M892,M902,M917,M934,M940,M954,M1008,M1032,M1071,M1083,M1098,M1104,M1114,M1138,M1172,M1179,M1194)</f>
        <v>1744</v>
      </c>
      <c r="N1533" s="437">
        <f>SUM(N865,N877,N892,N902,N917,N934,N940,N954,N1008,N1032,N1071,N1083,N1098,N1104,N1114,N1138,N1172,N1179,N1194,N1199)</f>
        <v>32552</v>
      </c>
      <c r="AH1533" s="435">
        <f>SUM(AH865,AH877,AH892,AH902,AH917,AH934,AH940,AH954,AH1008,AH1032,AH1071,AH1083,AH1098,AH1104,AH1114,AH1138,AH1172,AH1179,AH1194,AH1199)</f>
        <v>32552</v>
      </c>
    </row>
    <row r="1534" spans="1:34" s="147" customFormat="1" hidden="1" x14ac:dyDescent="0.2">
      <c r="A1534" s="2"/>
      <c r="B1534" s="2"/>
      <c r="C1534" s="609"/>
      <c r="D1534" s="473"/>
      <c r="E1534" s="475" t="s">
        <v>397</v>
      </c>
      <c r="F1534" s="435"/>
      <c r="G1534" s="359">
        <f>SUM(G1221,G1252,G1263,G1283,G1306,G1326,G1333,G1348,G1367,G1398,G1429,G1450,G1461,G1471,G1504)</f>
        <v>1786</v>
      </c>
      <c r="H1534" s="360">
        <f>SUM(H1221,H1252,H1263,H1283,H1306,H1326,H1333,H1348,H1367,H1398,H1429,H1450,H1461,H1471,H1504)</f>
        <v>1940</v>
      </c>
      <c r="I1534" s="433">
        <f>SUM(I1221,I1252,I1263,I1283,I1306,I1326,I1333,I1348,I1367,I1398,I1429,I1450,I1461,I1471,I1504)</f>
        <v>3726</v>
      </c>
      <c r="J1534" s="436">
        <f>SUM(J1221,J1252,J1263,J1283,J1306,J1326,J1333,J1348,J1367,J1398,J1429,J1450,J1461,J1471,J1504)</f>
        <v>1523</v>
      </c>
      <c r="K1534" s="360">
        <f>SUM(K1221,K1252,K1263,K1283,K1306,K1326,K1333,K1348,K1367,K1398,K1429,K1450,K1461,K1471,K1504)</f>
        <v>1131</v>
      </c>
      <c r="L1534" s="433">
        <f>SUM(L1221,L1252,L1263,L1283,L1306,L1326,L1333,L1348,L1367,L1398,L1429,L1450,L1461,L1471,L1504)</f>
        <v>2654</v>
      </c>
      <c r="M1534" s="437">
        <f>SUM(M1221,M1252,M1263,M1283,M1306,M1326,M1333,M1348,M1367,M1398,M1429,M1450,M1461,M1471,M1504)</f>
        <v>1307</v>
      </c>
      <c r="N1534" s="437">
        <f>SUM(N1221,N1252,N1263,N1283,N1306,N1326,N1333,N1348,N1367,N1398,N1429,N1450,N1461,N1471,N1504)</f>
        <v>30839</v>
      </c>
      <c r="AH1534" s="435">
        <f>SUM(AH1221,AH1252,AH1263,AH1283,AH1306,AH1326,AH1333,AH1348,AH1367,AH1398,AH1429,AH1450,AH1461,AH1471,AH1504)</f>
        <v>30839</v>
      </c>
    </row>
    <row r="1535" spans="1:34" s="147" customFormat="1" hidden="1" x14ac:dyDescent="0.2">
      <c r="A1535" s="2"/>
      <c r="B1535" s="2"/>
      <c r="C1535" s="609"/>
      <c r="D1535" s="473"/>
      <c r="E1535" s="475" t="s">
        <v>364</v>
      </c>
      <c r="F1535" s="435"/>
      <c r="G1535" s="438">
        <f t="shared" ref="G1535:N1535" si="2">SUM(G1531,G1532,G1533,G1534)</f>
        <v>9012</v>
      </c>
      <c r="H1535" s="361">
        <f t="shared" si="2"/>
        <v>4969</v>
      </c>
      <c r="I1535" s="439">
        <f t="shared" si="2"/>
        <v>13981</v>
      </c>
      <c r="J1535" s="440">
        <f t="shared" si="2"/>
        <v>6688</v>
      </c>
      <c r="K1535" s="361">
        <f t="shared" si="2"/>
        <v>3501</v>
      </c>
      <c r="L1535" s="439">
        <f t="shared" si="2"/>
        <v>10189</v>
      </c>
      <c r="M1535" s="441">
        <f t="shared" si="2"/>
        <v>5997</v>
      </c>
      <c r="N1535" s="441">
        <f t="shared" si="2"/>
        <v>95164</v>
      </c>
      <c r="AH1535" s="445">
        <f>SUM(AH1531,AH1532,AH1533,AH1534)</f>
        <v>95041</v>
      </c>
    </row>
    <row r="1536" spans="1:34" s="170" customFormat="1" x14ac:dyDescent="0.2">
      <c r="A1536" s="22"/>
      <c r="B1536" s="22"/>
      <c r="C1536" s="609"/>
      <c r="D1536" s="471"/>
      <c r="E1536" s="471"/>
      <c r="F1536" s="359"/>
      <c r="G1536" s="359"/>
      <c r="H1536" s="360"/>
      <c r="I1536" s="433"/>
      <c r="J1536" s="436"/>
      <c r="K1536" s="360"/>
      <c r="L1536" s="433"/>
      <c r="M1536" s="437"/>
      <c r="N1536" s="437"/>
      <c r="O1536" s="451"/>
    </row>
    <row r="1537" spans="1:34" s="147" customFormat="1" hidden="1" x14ac:dyDescent="0.2">
      <c r="A1537" s="2"/>
      <c r="B1537" s="2"/>
      <c r="C1537" s="609"/>
      <c r="D1537" s="622"/>
      <c r="E1537" s="475" t="s">
        <v>398</v>
      </c>
      <c r="F1537" s="435"/>
      <c r="G1537" s="359">
        <f>SUM(G10,G34,G59,G86,G97,G128,G145,G164,G181,G196,G221,G252,G276,G292,G312,G319,G341,G395)</f>
        <v>2071</v>
      </c>
      <c r="H1537" s="544">
        <f>SUM(H10,H34,H59,H86,H97,H128,H145,H164,H181,H196,H221,H252,H276,H292,H312,H319,H341,H395)</f>
        <v>1049</v>
      </c>
      <c r="I1537" s="548">
        <f>SUM(I10,I34,I59,I86,I97,I128,I145,I164,I181,I196,I221,I252,I276,I292,I312,I319,I341,I395)</f>
        <v>3120</v>
      </c>
      <c r="J1537" s="549">
        <f>SUM(J10,J34,J59,J86,J97,J128,J145,J164,J181,J196,J221,J252,J276,J292,J312,J319,J341,J395)</f>
        <v>792</v>
      </c>
      <c r="K1537" s="544">
        <f>SUM(K10,K34,K59,K86,K97,K128,K145,K164,K181,K196,K221,K252,K276,K292,K312,K319,K341,K395)</f>
        <v>570</v>
      </c>
      <c r="L1537" s="548">
        <f>SUM(L10,L34,L59,L86,L97,L128,L145,L164,L181,L196,L221,L252,L276,L292,L312,L319,L341,L395)</f>
        <v>1362</v>
      </c>
      <c r="M1537" s="437">
        <f>SUM(M10,M34,M59,M86,M97,M128,M145,M164,M181,M196,M221,M252,M276,M292,M312,M319,M341,M395)</f>
        <v>1061</v>
      </c>
      <c r="N1537" s="437">
        <f>SUM(N10,N34,N59,N86,N97,N128,N145,N164,N181,N196,N221,N252,N276,N292,N312,N319,N341,N395)</f>
        <v>17083</v>
      </c>
      <c r="O1537" s="451"/>
      <c r="AH1537" s="435">
        <f>SUM(AH10,AH34,AH59,AH86,AH97,AH128,AH145,AH164,AH181,AH196,AH221,AH252,AH276,AH292,AH312,AH319,AH341,AH395)</f>
        <v>16960</v>
      </c>
    </row>
    <row r="1538" spans="1:34" s="147" customFormat="1" hidden="1" x14ac:dyDescent="0.2">
      <c r="A1538" s="2"/>
      <c r="B1538" s="2"/>
      <c r="C1538" s="609"/>
      <c r="D1538" s="473"/>
      <c r="E1538" s="475" t="s">
        <v>399</v>
      </c>
      <c r="F1538" s="435"/>
      <c r="G1538" s="359">
        <f>SUM(G428,G437,G456,G473,G505,G527,G571,G611,G619,G635,G666,G697,G729,G739,G770,G781,G812,G829,G847)</f>
        <v>1008</v>
      </c>
      <c r="H1538" s="544">
        <f>SUM(H428,H437,H456,H473,H505,H527,H571,H611,H619,H635,H666,H697,H729,H739,H770,H781,H812,H829,H847)</f>
        <v>595</v>
      </c>
      <c r="I1538" s="548">
        <f>SUM(I428,I437,I456,I473,I505,I527,I571,I611,I619,I635,I666,I697,I729,I739,I770,I781,I812,I829,I847)</f>
        <v>1603</v>
      </c>
      <c r="J1538" s="549">
        <f>SUM(J428,J437,J456,J473,J505,J527,J571,J611,J619,J635,J666,J697,J729,J739,J770,J781,J812,J829,J847)</f>
        <v>876</v>
      </c>
      <c r="K1538" s="544">
        <f>SUM(K428,K437,K456,K473,K505,K527,K571,K611,K619,K635,K666,K697,K729,K739,K770,K781,K812,K829,K847)</f>
        <v>428</v>
      </c>
      <c r="L1538" s="548">
        <f>SUM(L428,L437,L456,L473,L505,L527,L571,L611,L619,L635,L666,L697,L729,L739,L770,L781,L812,L829,L847)</f>
        <v>1304</v>
      </c>
      <c r="M1538" s="437">
        <f>SUM(M428,M437,M456,M473,M505,M527,M571,M611,M619,M635,M666,M697,M729,M739,M770,M781,M812,M829,M847)</f>
        <v>1498</v>
      </c>
      <c r="N1538" s="437">
        <f>SUM(N428,N437,N456,N473,N505,N527,N571,N611,N619,N635,N666,N697,N729,N739,N770,N781,N812,N829,N847)</f>
        <v>14811</v>
      </c>
      <c r="O1538" s="451"/>
      <c r="AH1538" s="435">
        <f>SUM(AH428,AH437,AH456,AH473,AH505,AH527,AH571,AH611,AH619,AH635,AH666,AH697,AH729,AH739,AH770,AH781,AH812,AH829,AH847)</f>
        <v>14797</v>
      </c>
    </row>
    <row r="1539" spans="1:34" s="147" customFormat="1" hidden="1" x14ac:dyDescent="0.2">
      <c r="A1539" s="2"/>
      <c r="B1539" s="2"/>
      <c r="C1539" s="609"/>
      <c r="D1539" s="473"/>
      <c r="E1539" s="475" t="s">
        <v>400</v>
      </c>
      <c r="F1539" s="435"/>
      <c r="G1539" s="359">
        <f>SUM(G866,G878,G893,G903,G918,G935,G941,G935,G955,G1009,G1033,G1072,G1084,G1099,G1105,G1115,G1139,G1173,G1180,G1195,G1200)</f>
        <v>3615</v>
      </c>
      <c r="H1539" s="544">
        <f>SUM(H866,H878,H893,H903,H918,H935,H941,H935,H955,H1009,H1033,H1072,H1084,H1099,H1105,H1115,H1139,H1173,H1180,H1195,H1200)</f>
        <v>1224</v>
      </c>
      <c r="I1539" s="548">
        <f>SUM(I866,I878,I893,I903,I918,I935,I941,I935,I955,I1009,I1033,I1072,I1084,I1099,I1105,I1115,I1139,I1173,I1180,I1195,I1200)</f>
        <v>4839</v>
      </c>
      <c r="J1539" s="549">
        <f>SUM(J866,J878,J893,J903,J918,J935,J941,J935,J955,J1009,J1033,J1072,J1084,J1099,J1105,J1115,J1139,J1173,J1180,J1195,J1200)</f>
        <v>3436</v>
      </c>
      <c r="K1539" s="544">
        <f>SUM(K866,K878,K893,K903,K918,K935,K941,K935,K955,K1009,K1033,K1072,K1084,K1099,K1105,K1115,K1139,K1173,K1180,K1195,K1200)</f>
        <v>1088</v>
      </c>
      <c r="L1539" s="548">
        <f>SUM(L866,L878,L893,L903,L918,L935,L941,L935,L955,L1009,L1033,L1072,L1084,L1099,L1105,L1115,L1139,L1173,L1180,L1195,L1200)</f>
        <v>4524</v>
      </c>
      <c r="M1539" s="437">
        <f>SUM(M866,M878,M893,M903,M918,M935,M941,M935,M955,M1009,M1033,M1072,M1084,M1099,M1105,M1115,M1139,M1173,M1180,M1195,M1200)</f>
        <v>1865</v>
      </c>
      <c r="N1539" s="437">
        <f>SUM(N866,N878,N893,N903,N918,N935,N941,N935,N955,N1009,N1033,N1072,N1084,N1099,N1105,N1115,N1139,N1173,N1180,N1195,N1200)</f>
        <v>35211</v>
      </c>
      <c r="O1539" s="451"/>
      <c r="AH1539" s="435">
        <f>SUM(AH866,AH878,AH893,AH903,AH918,AH935,AH941,AH955,AH1009,AH1033,AH1072,AH1084,AH1099,AH1105,AH1115,AH1139,AH1173,AH1180,AH1195,AH1200)</f>
        <v>35211</v>
      </c>
    </row>
    <row r="1540" spans="1:34" s="147" customFormat="1" ht="12.75" hidden="1" x14ac:dyDescent="0.2">
      <c r="A1540" s="2"/>
      <c r="B1540" s="2"/>
      <c r="C1540" s="609"/>
      <c r="D1540" s="473"/>
      <c r="E1540" s="475" t="s">
        <v>401</v>
      </c>
      <c r="F1540" s="435"/>
      <c r="G1540" s="480">
        <f>SUM(G1222,G1253,G1264,G1284,G1307,G1327,G1334,G1349,G1368,G1399,G1430,G1451,G1462,G1472,G1505)</f>
        <v>2045</v>
      </c>
      <c r="H1540" s="545">
        <f>SUM(H1222,H1253,H1264,H1284,H1307,H1327,H1334,H1349,H1368,H1399,H1430,H1451,H1462,H1472,H1505)</f>
        <v>2257</v>
      </c>
      <c r="I1540" s="550">
        <f>SUM(I1222,I1253,I1264,I1284,I1307,I1327,I1334,I1349,I1368,I1399,I1430,I1451,I1462,I1472,I1505)</f>
        <v>4302</v>
      </c>
      <c r="J1540" s="551">
        <f>SUM(J1222,J1253,J1264,J1284,J1307,J1327,J1334,J1349,J1368,J1399,J1430,J1451,J1462,J1472,J1505)</f>
        <v>1474</v>
      </c>
      <c r="K1540" s="552">
        <f>SUM(K1222,K1253,K1264,K1284,K1307,K1327,K1334,K1349,K1368,K1399,K1430,K1451,K1462,K1472,K1505)</f>
        <v>1158</v>
      </c>
      <c r="L1540" s="550">
        <f>SUM(L1222,L1253,L1264,L1284,L1307,L1327,L1334,L1349,L1368,L1399,L1430,L1451,L1462,L1472,L1505)</f>
        <v>2632</v>
      </c>
      <c r="M1540" s="553">
        <f>SUM(M1222,M1253,M1264,M1284,M1307,M1327,M1334,M1349,M1368,M1399,M1430,M1451,M1462,M1472,M1505)</f>
        <v>1064</v>
      </c>
      <c r="N1540" s="553">
        <f>SUM(N1222,N1253,N1264,N1284,N1307,N1327,N1334,N1349,N1368,N1399,N1430,N1451,N1462,N1472,N1505)</f>
        <v>32410</v>
      </c>
      <c r="O1540" s="451"/>
      <c r="AH1540" s="435">
        <f>SUM(AH1222,AH1253,AH1264,AH1284,AH1307,AH1327,AH1334,AH1349,AH1368,AH1399,AH1430,AH1451,AH1462,AH1472,AH1505)</f>
        <v>32407</v>
      </c>
    </row>
    <row r="1541" spans="1:34" s="147" customFormat="1" hidden="1" x14ac:dyDescent="0.2">
      <c r="A1541" s="2"/>
      <c r="B1541" s="2"/>
      <c r="C1541" s="609"/>
      <c r="D1541" s="473"/>
      <c r="E1541" s="475" t="s">
        <v>393</v>
      </c>
      <c r="F1541" s="435"/>
      <c r="G1541" s="438">
        <f t="shared" ref="G1541:N1541" si="3">SUM(G1537,G1538,G1539,G1540)</f>
        <v>8739</v>
      </c>
      <c r="H1541" s="546">
        <f t="shared" si="3"/>
        <v>5125</v>
      </c>
      <c r="I1541" s="547">
        <f t="shared" si="3"/>
        <v>13864</v>
      </c>
      <c r="J1541" s="554">
        <f t="shared" si="3"/>
        <v>6578</v>
      </c>
      <c r="K1541" s="546">
        <f t="shared" si="3"/>
        <v>3244</v>
      </c>
      <c r="L1541" s="547">
        <f t="shared" si="3"/>
        <v>9822</v>
      </c>
      <c r="M1541" s="441">
        <f t="shared" si="3"/>
        <v>5488</v>
      </c>
      <c r="N1541" s="441">
        <f t="shared" si="3"/>
        <v>99515</v>
      </c>
      <c r="O1541" s="451"/>
      <c r="AH1541" s="445">
        <f>SUM(AH1537,AH1538,AH1539,AH1540)</f>
        <v>99375</v>
      </c>
    </row>
    <row r="1542" spans="1:34" s="170" customFormat="1" x14ac:dyDescent="0.2">
      <c r="A1542" s="22"/>
      <c r="B1542" s="22"/>
      <c r="C1542" s="609"/>
      <c r="D1542" s="471"/>
      <c r="E1542" s="471"/>
      <c r="F1542" s="359"/>
      <c r="G1542" s="359"/>
      <c r="H1542" s="360"/>
      <c r="I1542" s="433"/>
      <c r="J1542" s="436"/>
      <c r="K1542" s="360"/>
      <c r="L1542" s="433"/>
      <c r="M1542" s="437"/>
      <c r="N1542" s="568"/>
    </row>
    <row r="1543" spans="1:34" s="147" customFormat="1" x14ac:dyDescent="0.2">
      <c r="A1543" s="2"/>
      <c r="B1543" s="2"/>
      <c r="C1543" s="609"/>
      <c r="D1543" s="622"/>
      <c r="E1543" s="475" t="s">
        <v>407</v>
      </c>
      <c r="F1543" s="435"/>
      <c r="G1543" s="359">
        <f>SUM(G10,G35,G60,G87,G98,G129,G146,G165,G182,G197,G222,G253,G277,G293,G313,G320,G342,G396,G429,G438,G457,G474,G506,G528,G572)</f>
        <v>2245</v>
      </c>
      <c r="H1543" s="544">
        <f>SUM(H10,H35,H60,H87,H98,H129,H146,H165,H182,H197,H222,H253,H277,H293,H313,H320,H342,H396,H429,H438,H457,H474,H506,H528,H572)</f>
        <v>1055</v>
      </c>
      <c r="I1543" s="548">
        <f>SUM(I10,I35,I60,I87,I98,I129,I146,I165,I182,I197,I222,I253,I277,I293,I313,I320,I342,I396,I429,I438,I457,I474,I506,I528,I572)</f>
        <v>3300</v>
      </c>
      <c r="J1543" s="549">
        <f>SUM(J10,J35,J60,J87,J98,J129,J146,J165,J182,J197,J222,J253,J277,J293,J313,J320,J342,J396,J429,J438,J457,J474,J506,J528,J572)</f>
        <v>871</v>
      </c>
      <c r="K1543" s="544">
        <f>SUM(K10,K35,K60,K87,K98,K129,K146,K165,K182,K197,K222,K253,K277,K293,K313,K320,K342,K396,K429,K438,K457,K474,K506,K528,K572)</f>
        <v>776</v>
      </c>
      <c r="L1543" s="548">
        <f>SUM(L10,L35,L60,L87,L98,L129,L146,L165,L182,L197,L222,L253,L277,L293,L313,L320,L342,L396,L429,L438,L457,L474,L506,L528,L572)</f>
        <v>1647</v>
      </c>
      <c r="M1543" s="437">
        <f>SUM(M10,M35,M60,M87,M98,M129,M146,M165,M182,M197,M222,M253,M277,M293,M313,M320,M342,M396,M429,M438,M457,M474,M506,M528,M572)</f>
        <v>1669</v>
      </c>
      <c r="N1543" s="568">
        <f>SUM(N10,N35,N60,N87,N98,N129,N146,N165,N182,N197,N222,N253,N277,N293,N313,N320,N342,N396,N429,N438,N457,N474,N506,N528,N572)</f>
        <v>19670</v>
      </c>
      <c r="O1543" s="170"/>
      <c r="AH1543" s="435">
        <f>SUM(AH17,AH41,AH66,AH93,AH104,AH135,AH152,AH171,AH188,AH203,AH228,AH259,AH283,AH299,AH319,AH326,AH348,AH402)</f>
        <v>0</v>
      </c>
    </row>
    <row r="1544" spans="1:34" s="147" customFormat="1" x14ac:dyDescent="0.2">
      <c r="A1544" s="2"/>
      <c r="B1544" s="2"/>
      <c r="C1544" s="609"/>
      <c r="D1544" s="473"/>
      <c r="E1544" s="475" t="s">
        <v>408</v>
      </c>
      <c r="F1544" s="435"/>
      <c r="G1544" s="359">
        <f>SUM(G612,G620,G636,G667,G698,G730,G771,G782,G813,G830,G848,G867,G879,G894,G904)</f>
        <v>1367</v>
      </c>
      <c r="H1544" s="544">
        <f>SUM(H612,H620,H636,H667,H698,H730,H771,H782,H813,H830,H848,H867,H879,H894,H904)</f>
        <v>612</v>
      </c>
      <c r="I1544" s="548">
        <f>SUM(I612,I620,I636,I667,I698,I730,I771,I782,I813,I830,I848,I867,I879,I894,I904)</f>
        <v>1979</v>
      </c>
      <c r="J1544" s="549">
        <f>SUM(J612,J620,J636,J667,J698,J730,J771,J782,J813,J830,J848,J867,J879,J894,J904)</f>
        <v>1031</v>
      </c>
      <c r="K1544" s="544">
        <f>SUM(K612,K620,K636,K667,K698,K730,K771,K782,K813,K830,K848,K867,K879,K894,K904)</f>
        <v>315</v>
      </c>
      <c r="L1544" s="548">
        <f>SUM(L612,L620,L636,L667,L698,L730,L771,L782,L813,L830,L848,L867,L879,L894,L904)</f>
        <v>1346</v>
      </c>
      <c r="M1544" s="437">
        <f>SUM(M612,M620,M636,M667,M698,M730,M771,M782,M813,M830,M848,M867,M879,M894,M904)</f>
        <v>1540</v>
      </c>
      <c r="N1544" s="568">
        <f>SUM(N612,N620,N636,N667,N698,N730,N771,N782,N813,N830,N848,N867,N879,N894,N904)</f>
        <v>16036</v>
      </c>
      <c r="O1544" s="170"/>
      <c r="AH1544" s="435">
        <f>SUM(AH435,AH444,AH463,AH480,AH512,AH534,AH578,AH618,AH626,AH642,AH673,AH704,AH736,AH746,AH777,AH788,AH819,AH836,AH854)</f>
        <v>19</v>
      </c>
    </row>
    <row r="1545" spans="1:34" s="147" customFormat="1" x14ac:dyDescent="0.2">
      <c r="A1545" s="2"/>
      <c r="B1545" s="2"/>
      <c r="C1545" s="609"/>
      <c r="D1545" s="473"/>
      <c r="E1545" s="475" t="s">
        <v>409</v>
      </c>
      <c r="F1545" s="435"/>
      <c r="G1545" s="359">
        <f>SUM(G919,G942,G956,G1010,G1034,G1073,G1100,G1106,G1116,G1140,G1174,G1181,G1196,G1201,G1223,G1254,G1285,G1308)</f>
        <v>4238</v>
      </c>
      <c r="H1545" s="544">
        <f>SUM(H919,H942,H956,H1010,H1034,H1073,H1100,H1106,H1116,H1140,H1174,H1181,H1196,H1201,H1223,H1254,H1285,H1308)</f>
        <v>1147</v>
      </c>
      <c r="I1545" s="548">
        <f>SUM(I919,I942,I956,I1010,I1034,I1073,I1100,I1106,I1116,I1140,I1174,I1181,I1196,I1201,I1223,I1254,I1285,I1308)</f>
        <v>5385</v>
      </c>
      <c r="J1545" s="549">
        <f>SUM(J919,J942,J956,J1010,J1034,J1073,J1100,J1106,J1116,J1140,J1174,J1181,J1196,J1201,J1223,J1254,J1285,J1308)</f>
        <v>3372</v>
      </c>
      <c r="K1545" s="544">
        <f>SUM(K919,K942,K956,K1010,K1034,K1073,K1100,K1106,K1116,K1140,K1174,K1181,K1196,K1201,K1223,K1254,K1285,K1308)</f>
        <v>1036</v>
      </c>
      <c r="L1545" s="548">
        <f>SUM(L919,L942,L956,L1010,L1034,L1073,L1100,L1106,L1116,L1140,L1174,L1181,L1196,L1201,L1223,L1254,L1285,L1308)</f>
        <v>4408</v>
      </c>
      <c r="M1545" s="437">
        <f>SUM(M919,M942,M956,M1010,M1034,M1073,M1100,M1106,M1116,M1140,M1174,M1181,M1196,M1201,M1223,M1254,M1285,M1308)</f>
        <v>2516</v>
      </c>
      <c r="N1545" s="568">
        <f>SUM(N919,N942,N956,N1010,N1034,N1073,N1100,N1106,N1116,N1140,N1174,N1181,N1196,N1201,N1223,N1254,N1285,N1308)</f>
        <v>37863</v>
      </c>
      <c r="O1545" s="170"/>
      <c r="AH1545" s="435">
        <f>SUM(AH873,AH885,AH900,AH910,AH925,AH947,AH938,AH962,AH1016,AH1040,AH1084,AH1091,AH1106,AH1112,AH1122,AH1161,AH1146,AH1187,AH1203,AH1207)</f>
        <v>0</v>
      </c>
    </row>
    <row r="1546" spans="1:34" s="147" customFormat="1" ht="12.75" x14ac:dyDescent="0.2">
      <c r="A1546" s="2"/>
      <c r="B1546" s="2"/>
      <c r="C1546" s="609"/>
      <c r="D1546" s="473"/>
      <c r="E1546" s="475" t="s">
        <v>410</v>
      </c>
      <c r="F1546" s="435"/>
      <c r="G1546" s="480">
        <f>SUM(G1335,G1350,G1369,G1400,G1431,G1452,G1463,G1473,G1506, G1328)</f>
        <v>1652</v>
      </c>
      <c r="H1546" s="545">
        <f>SUM(H1335,H1350,H1369,H1400,H1431,H1452,H1463,H1473,H1506, H1328)</f>
        <v>2472</v>
      </c>
      <c r="I1546" s="550">
        <f>SUM(I1335,I1350,I1369,I1400,I1431,I1452,I1463,I1473,I1506, I1328)</f>
        <v>4124</v>
      </c>
      <c r="J1546" s="551">
        <f>SUM(J1335,J1350,J1369,J1400,J1431,J1452,J1463,J1473,J1506, J1328)</f>
        <v>1543</v>
      </c>
      <c r="K1546" s="545">
        <f>SUM(K1335,K1350,K1369,K1400,K1431,K1452,K1463,K1473,K1506, K1328)</f>
        <v>1108</v>
      </c>
      <c r="L1546" s="550">
        <f>SUM(L1335,L1350,L1369,L1400,L1431,L1452,L1463,L1473,L1506, L1328)</f>
        <v>2651</v>
      </c>
      <c r="M1546" s="553">
        <f>SUM(M1335,M1350,M1369,M1400,M1431,M1452,M1463,M1473,M1506, M1328)</f>
        <v>559</v>
      </c>
      <c r="N1546" s="569">
        <f>SUM(N1335,N1350,N1369,N1400,N1431,N1452,N1463,N1473,N1506, N1328)</f>
        <v>29694</v>
      </c>
      <c r="O1546" s="573" t="s">
        <v>421</v>
      </c>
      <c r="AH1546" s="435">
        <f>SUM(AH1229,AH1260,AH1271,AH1291,AH1318,AH1332,AH1341,AH1356,AH1375,AH1406,AH1437,AH1458,AH1469,AH1479,AH1512)</f>
        <v>0</v>
      </c>
    </row>
    <row r="1547" spans="1:34" s="147" customFormat="1" x14ac:dyDescent="0.2">
      <c r="A1547" s="2"/>
      <c r="B1547" s="2"/>
      <c r="C1547" s="609"/>
      <c r="D1547" s="473"/>
      <c r="E1547" s="475" t="s">
        <v>406</v>
      </c>
      <c r="F1547" s="435"/>
      <c r="G1547" s="438">
        <f t="shared" ref="G1547:N1547" si="4">SUM(G1543,G1544,G1545,G1546)</f>
        <v>9502</v>
      </c>
      <c r="H1547" s="546">
        <f t="shared" si="4"/>
        <v>5286</v>
      </c>
      <c r="I1547" s="547">
        <f t="shared" si="4"/>
        <v>14788</v>
      </c>
      <c r="J1547" s="554">
        <f t="shared" si="4"/>
        <v>6817</v>
      </c>
      <c r="K1547" s="546">
        <f t="shared" si="4"/>
        <v>3235</v>
      </c>
      <c r="L1547" s="547">
        <f t="shared" si="4"/>
        <v>10052</v>
      </c>
      <c r="M1547" s="441">
        <f t="shared" si="4"/>
        <v>6284</v>
      </c>
      <c r="N1547" s="570">
        <f t="shared" si="4"/>
        <v>103263</v>
      </c>
      <c r="O1547" s="170"/>
      <c r="AH1547" s="445">
        <f>SUM(AH1543,AH1544,AH1545,AH1546)</f>
        <v>19</v>
      </c>
    </row>
    <row r="1548" spans="1:34" s="147" customFormat="1" x14ac:dyDescent="0.2">
      <c r="A1548" s="2"/>
      <c r="B1548" s="2"/>
      <c r="C1548" s="609"/>
      <c r="D1548" s="473"/>
      <c r="E1548" s="475"/>
      <c r="F1548" s="435"/>
      <c r="G1548" s="438"/>
      <c r="H1548" s="546"/>
      <c r="I1548" s="547"/>
      <c r="J1548" s="438"/>
      <c r="K1548" s="438"/>
      <c r="L1548" s="547"/>
      <c r="M1548" s="441"/>
      <c r="N1548" s="570"/>
      <c r="O1548" s="170"/>
      <c r="AH1548" s="445"/>
    </row>
    <row r="1549" spans="1:34" s="147" customFormat="1" x14ac:dyDescent="0.2">
      <c r="A1549" s="2"/>
      <c r="B1549" s="2"/>
      <c r="C1549" s="609"/>
      <c r="D1549" s="622"/>
      <c r="E1549" s="475" t="s">
        <v>452</v>
      </c>
      <c r="F1549" s="435"/>
      <c r="G1549" s="359">
        <f>SUM(G11,G36,G61,G88,G99,G130,G147,G166,G183,G198,G223,G254,G278,G294,G314,G321,G343,G397,G430,G439,G458,G475,G507,G529,G573)</f>
        <v>2948</v>
      </c>
      <c r="H1549" s="544">
        <f>SUM(H11,H36,H61,H88,H99,H130,H147,H166,H183,H198,H223,H254,H278,H294,H314,H321,H343,H397,H430,H439,H458,H475,H507,H529,H573)</f>
        <v>1167</v>
      </c>
      <c r="I1549" s="548">
        <f>SUM(I11,I36,I61,I88,I99,I130,I147,I166,I183,I198,I223,I254,I278,I294,I314,I321,I343,I397,I430,I439,I458,I475,I507,I529,I573)</f>
        <v>4115</v>
      </c>
      <c r="J1549" s="549">
        <f>SUM(J11,J36,J61,J88,J99,J130,J147,J166,J183,J198,J223,J254,J278,J294,J314,J321,J343,J397,J430,J439,J458,J475,J507,J529,J573)</f>
        <v>1520</v>
      </c>
      <c r="K1549" s="544">
        <f>SUM(K11,K36,K61,K88,K99,K130,K147,K166,K183,K198,K223,K254,K278,K294,K314,K321,K343,K397,K430,K439,K458,K475,K507,K529,K573)</f>
        <v>851</v>
      </c>
      <c r="L1549" s="548">
        <f>SUM(L11,L36,L61,L88,L99,L130,L147,L166,L183,L198,L223,L254,L278,L294,L314,L321,L343,L397,L430,L439,L458,L475,L507,L529,L573)</f>
        <v>2371</v>
      </c>
      <c r="M1549" s="437">
        <f>SUM(M11,M36,M61,M88,M99,M130,M147,M166,M183,M198,M223,M254,M278,M294,M314,M321,M343,M397,M430,M439,M458,M475,M507,M529,M573)</f>
        <v>1998</v>
      </c>
      <c r="N1549" s="568">
        <f>SUM(N11,N36,N61,N88,N99,N130,N147,N166,N183,N198,N223,N254,N278,N294,N314,N321,N343,N397,N430,N439,N458,N475,N507,N529,N573)</f>
        <v>20280</v>
      </c>
      <c r="O1549" s="170"/>
      <c r="AH1549" s="435">
        <f>SUM(AH23,AH47,AH72,AH99,AH110,AH141,AH158,AH177,AH194,AH209,AH234,AH265,AH289,AH305,AH325,AH332,AH354,AH408)</f>
        <v>0</v>
      </c>
    </row>
    <row r="1550" spans="1:34" s="147" customFormat="1" x14ac:dyDescent="0.2">
      <c r="A1550" s="2"/>
      <c r="B1550" s="2"/>
      <c r="C1550" s="609"/>
      <c r="D1550" s="473"/>
      <c r="E1550" s="475" t="s">
        <v>453</v>
      </c>
      <c r="F1550" s="435"/>
      <c r="G1550" s="359">
        <f>SUM(G741,G613,G621,G637,G668,G699,G731,G772,G783,G814,G831,G849,G868,G880,G895,G905,G920)</f>
        <v>1367</v>
      </c>
      <c r="H1550" s="544">
        <f>SUM(H741,H613,H621,H637,H668,H699,H731,H772,H783,H814,H831,H849,H868,H880,H895,H905,H920)</f>
        <v>733</v>
      </c>
      <c r="I1550" s="548">
        <f>SUM(I741,I613,I621,I637,I668,I699,I731,I772,I783,I814,I831,I849,I868,I880,I895,I905,I920)</f>
        <v>2100</v>
      </c>
      <c r="J1550" s="549">
        <f>SUM(J741,J613,J621,J637,J668,J699,J731,J772,J783,J814,J831,J849,J868,J880,J895,J905,J920)</f>
        <v>1171</v>
      </c>
      <c r="K1550" s="544">
        <f>SUM(K741,K613,K621,K637,K668,K699,K731,K772,K783,K814,K831,K849,K868,K880,K895,K905,K920)</f>
        <v>509</v>
      </c>
      <c r="L1550" s="548">
        <f>SUM(L741,L613,L621,L637,L668,L699,L731,L772,L783,L814,L831,L849,L868,L880,L895,L905,L920)</f>
        <v>1680</v>
      </c>
      <c r="M1550" s="437">
        <f>SUM(M741,M613,M621,M637,M668,M699,M731,M772,M783,M814,M831,M849,M868,M880,M895,M905,M920)</f>
        <v>1185</v>
      </c>
      <c r="N1550" s="568">
        <f>SUM(N741,N613,N621,N637,N668,N699,N731,N772,N783,N814,N831,N849,N868,N880,N895,N905,N920)</f>
        <v>16620</v>
      </c>
      <c r="O1550" s="170"/>
      <c r="AH1550" s="435">
        <f>SUM(AH441,AH450,AH469,AH486,AH518,AH540,AH584,AH624,AH632,AH648,AH679,AH710,AH742,AH752,AH783,AH794,AH825,AH842,AH860)</f>
        <v>0</v>
      </c>
    </row>
    <row r="1551" spans="1:34" s="147" customFormat="1" x14ac:dyDescent="0.2">
      <c r="A1551" s="2"/>
      <c r="B1551" s="2"/>
      <c r="C1551" s="609"/>
      <c r="D1551" s="473"/>
      <c r="E1551" s="475" t="s">
        <v>454</v>
      </c>
      <c r="F1551" s="435"/>
      <c r="G1551" s="359">
        <f>SUM(G943,G957,G1011,G1035,G1074,G1077,G1101,G1107,G1117,G1141,G1086,G1175,G1182,G1197,G1202,G1224,G1255,G1266)</f>
        <v>4058</v>
      </c>
      <c r="H1551" s="544">
        <f>SUM(H943,H957,H1011,H1035,H1074,H1077,H1101,H1107,H1117,H1141,H1086,H1175,H1182,H1197,H1202,H1224,H1255,H1266)</f>
        <v>1566</v>
      </c>
      <c r="I1551" s="548">
        <f>SUM(I943,I957,I1011,I1035,I1074,I1077,I1101,I1107,I1117,I1141,I1086,I1175,I1182,I1197,I1202,I1224,I1255,I1266)</f>
        <v>5624</v>
      </c>
      <c r="J1551" s="549">
        <f>SUM(J943,J957,J1011,J1035,J1074,J1077,J1101,J1107,J1117,J1141,J1086,J1175,J1182,J1197,J1202,J1224,J1255,J1266)</f>
        <v>3133</v>
      </c>
      <c r="K1551" s="544">
        <f>SUM(K943,K957,K1011,K1035,K1074,K1077,K1101,K1107,K1117,K1141,K1086,K1175,K1182,K1197,K1202,K1224,K1255,K1266)</f>
        <v>1048</v>
      </c>
      <c r="L1551" s="548">
        <f>SUM(L943,L957,L1011,L1035,L1074,L1077,L1101,L1107,L1117,L1141,L1086,L1175,L1182,L1197,L1202,L1224,L1255,L1266)</f>
        <v>4181</v>
      </c>
      <c r="M1551" s="437">
        <f>SUM(M943,M957,M1011,M1035,M1074,M1077,M1101,M1107,M1117,M1141,M1086,M1175,M1182,M1197,M1202,M1224,M1255,M1266)</f>
        <v>2525</v>
      </c>
      <c r="N1551" s="568">
        <f>SUM(N943,N957,N1011,N1035,N1074,N1077,N1101,N1107,N1117,N1141,N1086,N1175,N1182,N1197,N1202,N1224,N1255,N1266)</f>
        <v>38833</v>
      </c>
      <c r="O1551" s="170"/>
      <c r="AH1551" s="435">
        <f>SUM(AH879,AH891,AH906,AH916,AH931,AH953,AH944,AH968,AH1022,AH1046,AH1090,AH1097,AH1112,AH1118,AH1128,AH1167,AH1152,AH1193,AH1209,AH1213)</f>
        <v>0</v>
      </c>
    </row>
    <row r="1552" spans="1:34" s="147" customFormat="1" ht="12.75" x14ac:dyDescent="0.2">
      <c r="A1552" s="2"/>
      <c r="B1552" s="2"/>
      <c r="C1552" s="609"/>
      <c r="D1552" s="473"/>
      <c r="E1552" s="475" t="s">
        <v>455</v>
      </c>
      <c r="F1552" s="435"/>
      <c r="G1552" s="480">
        <f>SUM(G1286,G1309,G1329,G1336,G1351,G1370,G1401,G1432,G1453,G1464,G1474,G1507)</f>
        <v>1405</v>
      </c>
      <c r="H1552" s="545">
        <f>SUM(H1286,H1309,H1329,H1336,H1351,H1370,H1401,H1432,H1453,H1464,H1474,H1507)</f>
        <v>2267</v>
      </c>
      <c r="I1552" s="550">
        <f>SUM(I1286,I1309,I1329,I1336,I1351,I1370,I1401,I1432,I1453,I1464,I1474,I1507)</f>
        <v>3672</v>
      </c>
      <c r="J1552" s="551">
        <f>SUM(J1286,J1309,J1329,J1336,J1351,J1370,J1401,J1432,J1453,J1464,J1474,J1507)</f>
        <v>1637</v>
      </c>
      <c r="K1552" s="545">
        <f>SUM(K1286,K1309,K1329,K1336,K1351,K1370,K1401,K1432,K1453,K1464,K1474,K1507)</f>
        <v>1697</v>
      </c>
      <c r="L1552" s="550">
        <f>SUM(L1286,L1309,L1329,L1336,L1351,L1370,L1401,L1432,L1453,L1464,L1474,L1507)</f>
        <v>3334</v>
      </c>
      <c r="M1552" s="553">
        <f>SUM(M1286,M1309,M1329,M1336,M1351,M1370,M1401,M1432,M1453,M1464,M1474,M1507)</f>
        <v>2741</v>
      </c>
      <c r="N1552" s="569">
        <f>SUM(N1286,N1309,N1329,N1336,N1351,N1370,N1401,N1432,N1453,N1464,N1474,N1507)</f>
        <v>30748</v>
      </c>
      <c r="O1552" s="573"/>
      <c r="AH1552" s="435">
        <f>SUM(AH1235,AH1266,AH1277,AH1297,AH1324,AH1338,AH1347,AH1362,AH1381,AH1412,AH1443,AH1464,AH1475,AH1485,AH1518)</f>
        <v>0</v>
      </c>
    </row>
    <row r="1553" spans="1:34" s="147" customFormat="1" x14ac:dyDescent="0.2">
      <c r="A1553" s="2"/>
      <c r="B1553" s="2"/>
      <c r="C1553" s="609"/>
      <c r="D1553" s="473"/>
      <c r="E1553" s="475" t="s">
        <v>433</v>
      </c>
      <c r="F1553" s="435"/>
      <c r="G1553" s="438">
        <f t="shared" ref="G1553:N1553" si="5">SUM(G1549,G1550,G1551,G1552)</f>
        <v>9778</v>
      </c>
      <c r="H1553" s="546">
        <f t="shared" si="5"/>
        <v>5733</v>
      </c>
      <c r="I1553" s="547">
        <f t="shared" si="5"/>
        <v>15511</v>
      </c>
      <c r="J1553" s="554">
        <f t="shared" si="5"/>
        <v>7461</v>
      </c>
      <c r="K1553" s="546">
        <f t="shared" si="5"/>
        <v>4105</v>
      </c>
      <c r="L1553" s="547">
        <f t="shared" si="5"/>
        <v>11566</v>
      </c>
      <c r="M1553" s="441">
        <f t="shared" si="5"/>
        <v>8449</v>
      </c>
      <c r="N1553" s="570">
        <f t="shared" si="5"/>
        <v>106481</v>
      </c>
      <c r="O1553" s="170"/>
      <c r="AH1553" s="445">
        <f>SUM(AH1549,AH1550,AH1551,AH1552)</f>
        <v>0</v>
      </c>
    </row>
    <row r="1554" spans="1:34" s="147" customFormat="1" x14ac:dyDescent="0.2">
      <c r="A1554" s="2"/>
      <c r="B1554" s="2"/>
      <c r="C1554" s="609"/>
      <c r="D1554" s="473"/>
      <c r="E1554" s="475"/>
      <c r="F1554" s="435"/>
      <c r="G1554" s="438"/>
      <c r="H1554" s="546"/>
      <c r="I1554" s="547"/>
      <c r="J1554" s="438"/>
      <c r="K1554" s="438"/>
      <c r="L1554" s="547"/>
      <c r="M1554" s="441"/>
      <c r="N1554" s="570"/>
      <c r="O1554" s="170"/>
      <c r="AH1554" s="445"/>
    </row>
    <row r="1555" spans="1:34" s="147" customFormat="1" x14ac:dyDescent="0.2">
      <c r="A1555" s="2"/>
      <c r="B1555" s="2"/>
      <c r="C1555" s="609"/>
      <c r="D1555" s="473"/>
      <c r="E1555" s="473"/>
      <c r="F1555" s="435"/>
      <c r="G1555" s="359"/>
      <c r="H1555" s="360"/>
      <c r="I1555" s="433"/>
      <c r="J1555" s="436"/>
      <c r="K1555" s="360"/>
      <c r="L1555" s="433"/>
      <c r="M1555" s="437"/>
      <c r="N1555" s="437"/>
      <c r="O1555" s="451"/>
    </row>
    <row r="1556" spans="1:34" s="147" customFormat="1" x14ac:dyDescent="0.2">
      <c r="A1556" s="2"/>
      <c r="B1556" s="2"/>
      <c r="C1556" s="609"/>
      <c r="D1556" s="623" t="s">
        <v>377</v>
      </c>
      <c r="E1556" s="476" t="s">
        <v>376</v>
      </c>
      <c r="F1556" s="435"/>
      <c r="G1556" s="452">
        <f>SUMIF($E$3:$E$1503,"=2010",$G$3:$G$1503)</f>
        <v>8937</v>
      </c>
      <c r="H1556" s="453">
        <f>SUMIF($E$3:$E$1504,"=2010",$H$3:$H$1504)</f>
        <v>4101</v>
      </c>
      <c r="I1556" s="454">
        <f>SUMIF($E$3:$E$1504,"=2010",$I$3:$I$1504)</f>
        <v>13038</v>
      </c>
      <c r="J1556" s="455">
        <f>SUMIF($E$3:$E$1504,"=2010",$J$3:$J$1504)</f>
        <v>7170</v>
      </c>
      <c r="K1556" s="453">
        <f>SUMIF($E$3:$E$1504,"=2010",$K$3:$K$1504)</f>
        <v>3945</v>
      </c>
      <c r="L1556" s="454">
        <f>SUMIF($E$3:$E$1504,"=2010",$L$3:$L$1504)</f>
        <v>11115</v>
      </c>
      <c r="M1556" s="456">
        <f>SUMIF($E$3:$E$1504,"=2010",$M$3:$M$1504)</f>
        <v>7336</v>
      </c>
      <c r="N1556" s="456">
        <f>SUMIF($E$3:$E$1504,"=2010",$N$3:$N$1504)</f>
        <v>90344</v>
      </c>
      <c r="AH1556" s="435"/>
    </row>
    <row r="1557" spans="1:34" s="147" customFormat="1" x14ac:dyDescent="0.2">
      <c r="A1557" s="2"/>
      <c r="B1557" s="2"/>
      <c r="C1557" s="609"/>
      <c r="D1557" s="621"/>
      <c r="E1557" s="471"/>
      <c r="F1557" s="359"/>
      <c r="G1557" s="359"/>
      <c r="H1557" s="360"/>
      <c r="I1557" s="433"/>
      <c r="J1557" s="436"/>
      <c r="K1557" s="360"/>
      <c r="L1557" s="433"/>
      <c r="M1557" s="437"/>
      <c r="N1557" s="437"/>
      <c r="AH1557" s="435"/>
    </row>
    <row r="1558" spans="1:34" s="147" customFormat="1" x14ac:dyDescent="0.2">
      <c r="A1558" s="278"/>
      <c r="B1558" s="278"/>
      <c r="C1558" s="609"/>
      <c r="D1558" s="632"/>
      <c r="E1558" s="476" t="s">
        <v>364</v>
      </c>
      <c r="F1558" s="452"/>
      <c r="G1558" s="452">
        <f>SUMIF($E$3:$E$1504,"=2011",$G$3:$G$1504)</f>
        <v>9012</v>
      </c>
      <c r="H1558" s="453">
        <f>SUMIF($E$3:$E$1504,"=2011",$H$3:$H$1504)</f>
        <v>4969</v>
      </c>
      <c r="I1558" s="454">
        <f>SUMIF($E$3:$E$1504,"=2011",$I$3:$I$1504)</f>
        <v>13981</v>
      </c>
      <c r="J1558" s="455">
        <f>SUMIF($E$3:$E$1504,"=2011",$J$3:$J$1504)</f>
        <v>6688</v>
      </c>
      <c r="K1558" s="453">
        <f>SUMIF($E$3:$E$1504,"=2011",$K$3:$K$1504)</f>
        <v>3501</v>
      </c>
      <c r="L1558" s="454">
        <f>SUMIF($E$3:$E$1504,"=2011",$L$3:$L$1504)</f>
        <v>10189</v>
      </c>
      <c r="M1558" s="456">
        <f>SUMIF($E$3:$E$1504,"=2011",$M$3:$M$1504)</f>
        <v>5997</v>
      </c>
      <c r="N1558" s="456">
        <f>SUMIF($E$3:$E$1504,"=2011",$N$3:$N$1504)</f>
        <v>95164</v>
      </c>
      <c r="O1558" s="457"/>
      <c r="AH1558" s="435"/>
    </row>
    <row r="1559" spans="1:34" s="147" customFormat="1" x14ac:dyDescent="0.2">
      <c r="A1559" s="2"/>
      <c r="B1559" s="2"/>
      <c r="C1559" s="647"/>
      <c r="D1559" s="473"/>
      <c r="E1559" s="473"/>
      <c r="F1559" s="435"/>
      <c r="G1559" s="359"/>
      <c r="H1559" s="360"/>
      <c r="I1559" s="433"/>
      <c r="J1559" s="436"/>
      <c r="K1559" s="360"/>
      <c r="L1559" s="433"/>
      <c r="M1559" s="437"/>
      <c r="N1559" s="437"/>
      <c r="AH1559" s="435"/>
    </row>
    <row r="1560" spans="1:34" s="147" customFormat="1" x14ac:dyDescent="0.2">
      <c r="A1560" s="2"/>
      <c r="B1560" s="2"/>
      <c r="C1560" s="609"/>
      <c r="D1560" s="473"/>
      <c r="E1560" s="473" t="s">
        <v>393</v>
      </c>
      <c r="F1560" s="435"/>
      <c r="G1560" s="359">
        <f>SUMIF($E$3:$E$1505,"=2012",$G$3:$G$1505)</f>
        <v>8739</v>
      </c>
      <c r="H1560" s="453">
        <f>SUMIF($E$3:$E$1505,"=2012",$H$3:$H$1505)</f>
        <v>5169</v>
      </c>
      <c r="I1560" s="454">
        <f>SUMIF($E$3:$E$1505,"=2012",$I$3:$I$1505)</f>
        <v>13908</v>
      </c>
      <c r="J1560" s="455">
        <f>SUMIF($E$3:$E$1505,"=2012",$J$3:$J$1505)</f>
        <v>6578</v>
      </c>
      <c r="K1560" s="453">
        <f>SUMIF($E$3:$E$1505,"=2012",$K$3:$K$1505)</f>
        <v>3244</v>
      </c>
      <c r="L1560" s="454">
        <f>SUMIF($E$3:$E$1505,"=2012",$L$3:$L$1505)</f>
        <v>9822</v>
      </c>
      <c r="M1560" s="456">
        <f>SUMIF($E$3:$E$1505,"=2012",$M$3:$M$1505)</f>
        <v>5488</v>
      </c>
      <c r="N1560" s="456">
        <f>SUMIF($E$3:$E$1505,"=2012",$N$3:$N$1505)</f>
        <v>99515</v>
      </c>
      <c r="AH1560" s="435"/>
    </row>
    <row r="1561" spans="1:34" s="147" customFormat="1" x14ac:dyDescent="0.2">
      <c r="A1561" s="2"/>
      <c r="B1561" s="2"/>
      <c r="C1561" s="609"/>
      <c r="D1561" s="473"/>
      <c r="E1561" s="473"/>
      <c r="F1561" s="435"/>
      <c r="G1561" s="359"/>
      <c r="H1561" s="360"/>
      <c r="I1561" s="433"/>
      <c r="J1561" s="436"/>
      <c r="K1561" s="360"/>
      <c r="L1561" s="433"/>
      <c r="M1561" s="437"/>
      <c r="N1561" s="437"/>
      <c r="AH1561" s="435"/>
    </row>
    <row r="1562" spans="1:34" s="147" customFormat="1" x14ac:dyDescent="0.2">
      <c r="A1562" s="2"/>
      <c r="B1562" s="2"/>
      <c r="C1562" s="609"/>
      <c r="D1562" s="473"/>
      <c r="E1562" s="473" t="s">
        <v>406</v>
      </c>
      <c r="F1562" s="435"/>
      <c r="G1562" s="359">
        <f>SUMIF($E$3:$E$1506,"=2013",$G$3:$G$1506)</f>
        <v>9502</v>
      </c>
      <c r="H1562" s="453">
        <f>SUMIF($E$3:$E$1506,"=2013",$H$3:$H$1506)</f>
        <v>5286</v>
      </c>
      <c r="I1562" s="454">
        <f>SUMIF($E$3:$E$1506,"=2013",$I$3:$I$1506)</f>
        <v>14788</v>
      </c>
      <c r="J1562" s="455">
        <f>SUMIF($E$3:$E$1506,"=2013",$J$3:$J$1506)</f>
        <v>6817</v>
      </c>
      <c r="K1562" s="453">
        <f>SUMIF($E$3:$E$1506,"=2013",$K$3:$K$1506)</f>
        <v>3235</v>
      </c>
      <c r="L1562" s="454">
        <f>SUMIF($E$3:$E$1506,"=2013",$L$3:$L$1506)</f>
        <v>10052</v>
      </c>
      <c r="M1562" s="456">
        <f>SUMIF($E$3:$E$1506,"=2013",$M$3:$M$1506)</f>
        <v>6284</v>
      </c>
      <c r="N1562" s="456">
        <f>SUMIF($E$3:$E$1506,"=2013",$N$3:$N$1506)</f>
        <v>103263</v>
      </c>
      <c r="AH1562" s="435"/>
    </row>
    <row r="1563" spans="1:34" s="147" customFormat="1" x14ac:dyDescent="0.2">
      <c r="A1563" s="2"/>
      <c r="B1563" s="2"/>
      <c r="C1563" s="609"/>
      <c r="D1563" s="473"/>
      <c r="E1563" s="473"/>
      <c r="F1563" s="435"/>
      <c r="G1563" s="359"/>
      <c r="H1563" s="360"/>
      <c r="I1563" s="433"/>
      <c r="J1563" s="436"/>
      <c r="K1563" s="360"/>
      <c r="L1563" s="433"/>
      <c r="M1563" s="437"/>
      <c r="N1563" s="437"/>
      <c r="AH1563" s="435"/>
    </row>
    <row r="1564" spans="1:34" s="147" customFormat="1" x14ac:dyDescent="0.2">
      <c r="A1564" s="2"/>
      <c r="B1564" s="2"/>
      <c r="C1564" s="609"/>
      <c r="D1564" s="473"/>
      <c r="E1564" s="473" t="s">
        <v>433</v>
      </c>
      <c r="F1564" s="435"/>
      <c r="G1564" s="359">
        <f>SUMIF($E$3:$E$1507,"=2014",$G$3:$G$1507)</f>
        <v>9778</v>
      </c>
      <c r="H1564" s="453">
        <f>SUMIF($E$3:$E$1507,"=2014",$H$3:$H$1507)</f>
        <v>5733</v>
      </c>
      <c r="I1564" s="454">
        <f>SUMIF($E$3:$E$1507,"=2014",$I$3:$I$1507)</f>
        <v>15511</v>
      </c>
      <c r="J1564" s="455">
        <f>SUMIF($E$3:$E$1507,"=2014",$J$3:$J$1507)</f>
        <v>7461</v>
      </c>
      <c r="K1564" s="453">
        <f>SUMIF($E$3:$E$1507,"=2014",$K$3:$K$1507)</f>
        <v>4105</v>
      </c>
      <c r="L1564" s="454">
        <f>SUMIF($E$3:$E$1507,"=2014",$L$3:$L$1507)</f>
        <v>11566</v>
      </c>
      <c r="M1564" s="456">
        <f>SUMIF($E$3:$E$1507,"=2014",$M$3:$M$1507)</f>
        <v>8449</v>
      </c>
      <c r="N1564" s="456">
        <f>SUMIF($E$3:$E$1507,"=2014",$N$3:$N$1507)</f>
        <v>106481</v>
      </c>
      <c r="AH1564" s="435"/>
    </row>
    <row r="1565" spans="1:34" s="147" customFormat="1" x14ac:dyDescent="0.2">
      <c r="A1565" s="2"/>
      <c r="B1565" s="2"/>
      <c r="C1565" s="609"/>
      <c r="D1565" s="473"/>
      <c r="E1565" s="473"/>
      <c r="F1565" s="435"/>
      <c r="G1565" s="359"/>
      <c r="H1565" s="360"/>
      <c r="I1565" s="433"/>
      <c r="J1565" s="436"/>
      <c r="K1565" s="360"/>
      <c r="L1565" s="433"/>
      <c r="M1565" s="437"/>
      <c r="N1565" s="437"/>
    </row>
    <row r="1566" spans="1:34" s="147" customFormat="1" x14ac:dyDescent="0.2">
      <c r="A1566" s="2"/>
      <c r="B1566" s="2"/>
      <c r="C1566" s="609"/>
      <c r="D1566" s="473"/>
      <c r="E1566" s="473"/>
      <c r="F1566" s="435"/>
      <c r="G1566" s="359"/>
      <c r="H1566" s="360"/>
      <c r="I1566" s="433"/>
      <c r="J1566" s="436"/>
      <c r="K1566" s="360"/>
      <c r="L1566" s="433"/>
      <c r="M1566" s="437"/>
      <c r="N1566" s="437"/>
    </row>
    <row r="1567" spans="1:34" s="147" customFormat="1" ht="8.25" customHeight="1" x14ac:dyDescent="0.2">
      <c r="A1567" s="2"/>
      <c r="B1567" s="2"/>
      <c r="C1567" s="609"/>
      <c r="D1567" s="473"/>
      <c r="E1567" s="473"/>
      <c r="F1567" s="435"/>
      <c r="G1567" s="359"/>
      <c r="H1567" s="360"/>
      <c r="I1567" s="433"/>
      <c r="J1567" s="436"/>
      <c r="K1567" s="360"/>
      <c r="L1567" s="433"/>
      <c r="M1567" s="437"/>
      <c r="N1567" s="437"/>
    </row>
    <row r="1568" spans="1:34" s="147" customFormat="1" hidden="1" x14ac:dyDescent="0.2">
      <c r="A1568" s="2"/>
      <c r="B1568" s="2"/>
      <c r="C1568" s="609"/>
      <c r="D1568" s="473"/>
      <c r="E1568" s="473"/>
      <c r="F1568" s="435"/>
      <c r="G1568" s="359"/>
      <c r="H1568" s="360"/>
      <c r="I1568" s="433"/>
      <c r="J1568" s="436"/>
      <c r="K1568" s="360"/>
      <c r="L1568" s="433"/>
      <c r="M1568" s="437"/>
      <c r="N1568" s="437"/>
    </row>
    <row r="1569" spans="1:34" s="147" customFormat="1" x14ac:dyDescent="0.2">
      <c r="A1569" s="2"/>
      <c r="B1569" s="2"/>
      <c r="C1569" s="609"/>
      <c r="D1569" s="473"/>
      <c r="E1569" s="473"/>
      <c r="F1569" s="435"/>
      <c r="G1569" s="359"/>
      <c r="H1569" s="360"/>
      <c r="I1569" s="433"/>
      <c r="J1569" s="436"/>
      <c r="K1569" s="360"/>
      <c r="L1569" s="433"/>
      <c r="M1569" s="437"/>
      <c r="N1569" s="437"/>
    </row>
    <row r="1570" spans="1:34" s="147" customFormat="1" x14ac:dyDescent="0.2">
      <c r="A1570" s="2"/>
      <c r="B1570" s="2"/>
      <c r="C1570" s="609"/>
      <c r="D1570" s="473"/>
      <c r="E1570" s="473"/>
      <c r="F1570" s="435"/>
      <c r="G1570" s="359"/>
      <c r="H1570" s="360"/>
      <c r="I1570" s="433"/>
      <c r="J1570" s="436"/>
      <c r="K1570" s="360"/>
      <c r="L1570" s="433"/>
      <c r="M1570" s="437"/>
      <c r="N1570" s="437"/>
    </row>
    <row r="1571" spans="1:34" s="147" customFormat="1" x14ac:dyDescent="0.2">
      <c r="A1571" s="2"/>
      <c r="B1571" s="2"/>
      <c r="C1571" s="609"/>
      <c r="D1571" s="473"/>
      <c r="E1571" s="473"/>
      <c r="F1571" s="435"/>
      <c r="G1571" s="359"/>
      <c r="H1571" s="360"/>
      <c r="I1571" s="433"/>
      <c r="J1571" s="436"/>
      <c r="K1571" s="360"/>
      <c r="L1571" s="433"/>
      <c r="M1571" s="437"/>
      <c r="N1571" s="437"/>
    </row>
    <row r="1572" spans="1:34" s="147" customFormat="1" x14ac:dyDescent="0.2">
      <c r="A1572" s="2"/>
      <c r="B1572" s="2"/>
      <c r="C1572" s="609"/>
      <c r="D1572" s="473"/>
      <c r="E1572" s="473"/>
      <c r="F1572" s="435"/>
      <c r="G1572" s="359"/>
      <c r="H1572" s="360"/>
      <c r="I1572" s="433"/>
      <c r="J1572" s="436"/>
      <c r="K1572" s="360"/>
      <c r="L1572" s="433"/>
      <c r="M1572" s="437"/>
      <c r="N1572" s="437"/>
    </row>
    <row r="1573" spans="1:34" s="147" customFormat="1" x14ac:dyDescent="0.2">
      <c r="A1573" s="2"/>
      <c r="B1573" s="2"/>
      <c r="C1573" s="609"/>
      <c r="D1573" s="473"/>
      <c r="E1573" s="473"/>
      <c r="F1573" s="435"/>
      <c r="G1573" s="359"/>
      <c r="H1573" s="360"/>
      <c r="I1573" s="433"/>
      <c r="J1573" s="436"/>
      <c r="K1573" s="360"/>
      <c r="L1573" s="433"/>
      <c r="M1573" s="437"/>
      <c r="N1573" s="437"/>
    </row>
    <row r="1574" spans="1:34" customFormat="1" ht="15" x14ac:dyDescent="0.25">
      <c r="A1574" s="2"/>
      <c r="B1574" s="2"/>
      <c r="C1574" s="648"/>
      <c r="D1574" s="478"/>
      <c r="E1574" s="477"/>
      <c r="F1574" s="430"/>
      <c r="G1574" s="431"/>
      <c r="H1574" s="432"/>
      <c r="I1574" s="442"/>
      <c r="J1574" s="443"/>
      <c r="K1574" s="432"/>
      <c r="L1574" s="442"/>
      <c r="M1574" s="434"/>
      <c r="N1574" s="434"/>
    </row>
    <row r="1575" spans="1:34" customFormat="1" ht="15" x14ac:dyDescent="0.25">
      <c r="A1575" s="2"/>
      <c r="B1575" s="2"/>
      <c r="C1575" s="648"/>
      <c r="D1575" s="478"/>
      <c r="E1575" s="477"/>
      <c r="F1575" s="430"/>
      <c r="G1575" s="431"/>
      <c r="H1575" s="432"/>
      <c r="I1575" s="442"/>
      <c r="J1575" s="443"/>
      <c r="K1575" s="432"/>
      <c r="L1575" s="442"/>
      <c r="M1575" s="434"/>
      <c r="N1575" s="434"/>
    </row>
    <row r="1576" spans="1:34" s="287" customFormat="1" ht="24" x14ac:dyDescent="0.2">
      <c r="A1576" s="530"/>
      <c r="B1576" s="528"/>
      <c r="C1576" s="608"/>
      <c r="D1576" s="631" t="s">
        <v>199</v>
      </c>
      <c r="E1576" s="459" t="s">
        <v>198</v>
      </c>
      <c r="F1576" s="529">
        <v>6</v>
      </c>
      <c r="G1576" s="54" t="s">
        <v>245</v>
      </c>
      <c r="H1576" s="264"/>
      <c r="I1576" s="265"/>
      <c r="J1576" s="55" t="s">
        <v>246</v>
      </c>
      <c r="K1576" s="264"/>
      <c r="L1576" s="264"/>
      <c r="M1576" s="71" t="s">
        <v>247</v>
      </c>
      <c r="N1576" s="57" t="s">
        <v>248</v>
      </c>
      <c r="O1576" s="173"/>
      <c r="P1576" s="14"/>
      <c r="Q1576" s="18"/>
      <c r="R1576" s="16" t="s">
        <v>0</v>
      </c>
      <c r="S1576" s="18"/>
      <c r="T1576" s="19"/>
      <c r="U1576" s="17" t="s">
        <v>0</v>
      </c>
      <c r="V1576" s="20"/>
      <c r="W1576" s="21" t="s">
        <v>2</v>
      </c>
      <c r="X1576" s="14"/>
      <c r="Y1576" s="16"/>
      <c r="Z1576" s="18"/>
      <c r="AA1576" s="16" t="s">
        <v>0</v>
      </c>
      <c r="AB1576" s="18"/>
      <c r="AC1576" s="18"/>
      <c r="AD1576" s="16" t="s">
        <v>0</v>
      </c>
      <c r="AE1576" s="18"/>
      <c r="AF1576" s="16" t="s">
        <v>1</v>
      </c>
      <c r="AG1576" s="16" t="s">
        <v>2</v>
      </c>
      <c r="AH1576" s="447"/>
    </row>
    <row r="1577" spans="1:34" s="170" customFormat="1" ht="12.75" thickBot="1" x14ac:dyDescent="0.25">
      <c r="A1577" s="280"/>
      <c r="B1577" s="33"/>
      <c r="C1577" s="609"/>
      <c r="D1577" s="613"/>
      <c r="E1577" s="462"/>
      <c r="F1577" s="355">
        <v>15</v>
      </c>
      <c r="G1577" s="58"/>
      <c r="H1577" s="82"/>
      <c r="I1577" s="83"/>
      <c r="J1577" s="58"/>
      <c r="K1577" s="82"/>
      <c r="L1577" s="83"/>
      <c r="M1577" s="63"/>
      <c r="N1577" s="63"/>
      <c r="O1577" s="173"/>
      <c r="P1577" s="32"/>
      <c r="Q1577" s="11"/>
      <c r="R1577" s="11"/>
      <c r="S1577" s="11"/>
      <c r="T1577" s="11"/>
      <c r="U1577" s="11"/>
      <c r="V1577" s="11"/>
      <c r="W1577" s="11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447"/>
    </row>
    <row r="1578" spans="1:34" customFormat="1" ht="15" x14ac:dyDescent="0.25">
      <c r="A1578" s="2"/>
      <c r="B1578" s="2"/>
      <c r="C1578" s="648"/>
      <c r="D1578" s="478"/>
      <c r="E1578" s="477"/>
      <c r="F1578" s="430"/>
      <c r="G1578" s="431"/>
      <c r="H1578" s="432"/>
      <c r="I1578" s="442"/>
      <c r="J1578" s="443"/>
      <c r="K1578" s="432"/>
      <c r="L1578" s="442"/>
      <c r="M1578" s="434"/>
      <c r="N1578" s="434"/>
    </row>
    <row r="1579" spans="1:34" customFormat="1" ht="15" x14ac:dyDescent="0.25">
      <c r="A1579" s="2"/>
      <c r="B1579" s="2"/>
      <c r="C1579" s="648"/>
      <c r="D1579" s="478"/>
      <c r="E1579" s="477"/>
      <c r="F1579" s="430"/>
      <c r="G1579" s="431"/>
      <c r="H1579" s="432"/>
      <c r="I1579" s="442"/>
      <c r="J1579" s="443"/>
      <c r="K1579" s="432"/>
      <c r="L1579" s="442"/>
      <c r="M1579" s="434"/>
      <c r="N1579" s="434"/>
    </row>
    <row r="1580" spans="1:34" s="287" customFormat="1" ht="36" x14ac:dyDescent="0.2">
      <c r="A1580" s="530"/>
      <c r="B1580" s="528"/>
      <c r="C1580" s="608"/>
      <c r="D1580" s="631" t="s">
        <v>199</v>
      </c>
      <c r="E1580" s="459" t="s">
        <v>198</v>
      </c>
      <c r="F1580" s="347"/>
      <c r="G1580" s="54" t="s">
        <v>200</v>
      </c>
      <c r="H1580" s="55"/>
      <c r="I1580" s="56"/>
      <c r="J1580" s="55" t="s">
        <v>201</v>
      </c>
      <c r="K1580" s="55"/>
      <c r="L1580" s="56"/>
      <c r="M1580" s="57" t="s">
        <v>202</v>
      </c>
      <c r="N1580" s="57" t="s">
        <v>392</v>
      </c>
      <c r="O1580" s="173"/>
      <c r="P1580" s="14"/>
      <c r="Q1580" s="18"/>
      <c r="R1580" s="16" t="s">
        <v>0</v>
      </c>
      <c r="S1580" s="18"/>
      <c r="T1580" s="19"/>
      <c r="U1580" s="17" t="s">
        <v>0</v>
      </c>
      <c r="V1580" s="20"/>
      <c r="W1580" s="21" t="s">
        <v>2</v>
      </c>
      <c r="X1580" s="14"/>
      <c r="Y1580" s="16"/>
      <c r="Z1580" s="18"/>
      <c r="AA1580" s="16" t="s">
        <v>0</v>
      </c>
      <c r="AB1580" s="18"/>
      <c r="AC1580" s="18"/>
      <c r="AD1580" s="16" t="s">
        <v>0</v>
      </c>
      <c r="AE1580" s="18"/>
      <c r="AF1580" s="16" t="s">
        <v>1</v>
      </c>
      <c r="AG1580" s="16" t="s">
        <v>2</v>
      </c>
      <c r="AH1580" s="447"/>
    </row>
    <row r="1581" spans="1:34" s="170" customFormat="1" ht="12.75" thickBot="1" x14ac:dyDescent="0.25">
      <c r="A1581" s="280"/>
      <c r="B1581" s="33"/>
      <c r="C1581" s="609"/>
      <c r="D1581" s="613"/>
      <c r="E1581" s="466"/>
      <c r="F1581" s="351">
        <v>25</v>
      </c>
      <c r="G1581" s="409"/>
      <c r="H1581" s="410"/>
      <c r="I1581" s="411"/>
      <c r="J1581" s="409"/>
      <c r="K1581" s="410"/>
      <c r="L1581" s="411"/>
      <c r="M1581" s="63"/>
      <c r="N1581" s="63"/>
      <c r="O1581" s="173"/>
      <c r="P1581" s="32"/>
      <c r="Q1581" s="11"/>
      <c r="R1581" s="11"/>
      <c r="S1581" s="11"/>
      <c r="T1581" s="11"/>
      <c r="U1581" s="11"/>
      <c r="V1581" s="11"/>
      <c r="W1581" s="11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447"/>
    </row>
    <row r="1582" spans="1:34" customFormat="1" ht="15" x14ac:dyDescent="0.25">
      <c r="A1582" s="2"/>
      <c r="B1582" s="2"/>
      <c r="C1582" s="648"/>
      <c r="D1582" s="478"/>
      <c r="E1582" s="477"/>
      <c r="F1582" s="430"/>
      <c r="G1582" s="431"/>
      <c r="H1582" s="432"/>
      <c r="I1582" s="442"/>
      <c r="J1582" s="443"/>
      <c r="K1582" s="432"/>
      <c r="L1582" s="442"/>
      <c r="M1582" s="434"/>
      <c r="N1582" s="434"/>
    </row>
    <row r="1583" spans="1:34" s="287" customFormat="1" ht="36" x14ac:dyDescent="0.2">
      <c r="A1583" s="527"/>
      <c r="B1583" s="528"/>
      <c r="C1583" s="608"/>
      <c r="D1583" s="631" t="s">
        <v>199</v>
      </c>
      <c r="E1583" s="459" t="s">
        <v>198</v>
      </c>
      <c r="F1583" s="450">
        <v>28</v>
      </c>
      <c r="G1583" s="54" t="s">
        <v>253</v>
      </c>
      <c r="H1583" s="264"/>
      <c r="I1583" s="265"/>
      <c r="J1583" s="55" t="s">
        <v>254</v>
      </c>
      <c r="K1583" s="264"/>
      <c r="L1583" s="264"/>
      <c r="M1583" s="71" t="s">
        <v>255</v>
      </c>
      <c r="N1583" s="57" t="s">
        <v>256</v>
      </c>
      <c r="O1583" s="173"/>
      <c r="P1583" s="14"/>
      <c r="Q1583" s="18"/>
      <c r="R1583" s="16" t="s">
        <v>0</v>
      </c>
      <c r="S1583" s="18"/>
      <c r="T1583" s="19"/>
      <c r="U1583" s="17" t="s">
        <v>0</v>
      </c>
      <c r="V1583" s="20"/>
      <c r="W1583" s="21" t="s">
        <v>2</v>
      </c>
      <c r="X1583" s="14"/>
      <c r="Y1583" s="16"/>
      <c r="Z1583" s="18"/>
      <c r="AA1583" s="16" t="s">
        <v>0</v>
      </c>
      <c r="AB1583" s="18"/>
      <c r="AC1583" s="18"/>
      <c r="AD1583" s="16" t="s">
        <v>0</v>
      </c>
      <c r="AE1583" s="18"/>
      <c r="AF1583" s="16" t="s">
        <v>1</v>
      </c>
      <c r="AG1583" s="16" t="s">
        <v>2</v>
      </c>
      <c r="AH1583" s="447"/>
    </row>
    <row r="1584" spans="1:34" s="147" customFormat="1" ht="12.75" thickBot="1" x14ac:dyDescent="0.25">
      <c r="A1584" s="22"/>
      <c r="B1584" s="26"/>
      <c r="C1584" s="609"/>
      <c r="D1584" s="632"/>
      <c r="E1584" s="462"/>
      <c r="F1584" s="355">
        <v>11</v>
      </c>
      <c r="G1584" s="58"/>
      <c r="H1584" s="82"/>
      <c r="I1584" s="83"/>
      <c r="J1584" s="58"/>
      <c r="K1584" s="82"/>
      <c r="L1584" s="83"/>
      <c r="M1584" s="63"/>
      <c r="N1584" s="64"/>
      <c r="O1584" s="172"/>
      <c r="P1584" s="25"/>
      <c r="Q1584" s="4"/>
      <c r="R1584" s="4"/>
      <c r="S1584" s="4"/>
      <c r="T1584" s="4"/>
      <c r="U1584" s="4"/>
      <c r="V1584" s="4"/>
      <c r="W1584" s="4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447"/>
    </row>
    <row r="1585" spans="1:34" customFormat="1" ht="15" x14ac:dyDescent="0.25">
      <c r="A1585" s="2"/>
      <c r="B1585" s="2"/>
      <c r="C1585" s="648"/>
      <c r="D1585" s="478"/>
      <c r="E1585" s="477"/>
      <c r="F1585" s="430"/>
      <c r="G1585" s="431"/>
      <c r="H1585" s="432"/>
      <c r="I1585" s="442"/>
      <c r="J1585" s="443"/>
      <c r="K1585" s="432"/>
      <c r="L1585" s="442"/>
      <c r="M1585" s="434"/>
      <c r="N1585" s="434"/>
    </row>
    <row r="1586" spans="1:34" customFormat="1" ht="15" x14ac:dyDescent="0.25">
      <c r="A1586" s="2"/>
      <c r="B1586" s="2"/>
      <c r="C1586" s="648"/>
      <c r="D1586" s="478"/>
      <c r="E1586" s="477"/>
      <c r="F1586" s="430"/>
      <c r="G1586" s="431"/>
      <c r="H1586" s="432"/>
      <c r="I1586" s="442"/>
      <c r="J1586" s="443"/>
      <c r="K1586" s="432"/>
      <c r="L1586" s="442"/>
      <c r="M1586" s="434"/>
      <c r="N1586" s="434"/>
    </row>
    <row r="1587" spans="1:34" s="287" customFormat="1" ht="38.25" customHeight="1" x14ac:dyDescent="0.2">
      <c r="A1587" s="527"/>
      <c r="B1587" s="528"/>
      <c r="C1587" s="608"/>
      <c r="D1587" s="631" t="s">
        <v>199</v>
      </c>
      <c r="E1587" s="459" t="s">
        <v>198</v>
      </c>
      <c r="F1587" s="529">
        <v>11</v>
      </c>
      <c r="G1587" s="54" t="s">
        <v>249</v>
      </c>
      <c r="H1587" s="264"/>
      <c r="I1587" s="265"/>
      <c r="J1587" s="55" t="s">
        <v>250</v>
      </c>
      <c r="K1587" s="264"/>
      <c r="L1587" s="264"/>
      <c r="M1587" s="71" t="s">
        <v>251</v>
      </c>
      <c r="N1587" s="57" t="s">
        <v>252</v>
      </c>
      <c r="O1587" s="173"/>
      <c r="P1587" s="14"/>
      <c r="Q1587" s="18"/>
      <c r="R1587" s="16" t="s">
        <v>0</v>
      </c>
      <c r="S1587" s="18"/>
      <c r="T1587" s="19"/>
      <c r="U1587" s="17" t="s">
        <v>0</v>
      </c>
      <c r="V1587" s="20"/>
      <c r="W1587" s="21" t="s">
        <v>2</v>
      </c>
      <c r="X1587" s="14"/>
      <c r="Y1587" s="16"/>
      <c r="Z1587" s="18"/>
      <c r="AA1587" s="16" t="s">
        <v>0</v>
      </c>
      <c r="AB1587" s="18"/>
      <c r="AC1587" s="18"/>
      <c r="AD1587" s="16" t="s">
        <v>0</v>
      </c>
      <c r="AE1587" s="18"/>
      <c r="AF1587" s="16" t="s">
        <v>1</v>
      </c>
      <c r="AG1587" s="16" t="s">
        <v>2</v>
      </c>
      <c r="AH1587" s="447"/>
    </row>
    <row r="1588" spans="1:34" s="147" customFormat="1" ht="6" customHeight="1" thickBot="1" x14ac:dyDescent="0.25">
      <c r="A1588" s="22"/>
      <c r="B1588" s="26"/>
      <c r="C1588" s="609"/>
      <c r="D1588" s="632"/>
      <c r="E1588" s="462"/>
      <c r="F1588" s="351">
        <v>8</v>
      </c>
      <c r="G1588" s="58"/>
      <c r="H1588" s="82"/>
      <c r="I1588" s="83"/>
      <c r="J1588" s="58"/>
      <c r="K1588" s="82"/>
      <c r="L1588" s="83"/>
      <c r="M1588" s="63"/>
      <c r="N1588" s="63"/>
      <c r="O1588" s="172"/>
      <c r="P1588" s="25"/>
      <c r="Q1588" s="5"/>
      <c r="R1588" s="4"/>
      <c r="S1588" s="4"/>
      <c r="T1588" s="5"/>
      <c r="U1588" s="4"/>
      <c r="V1588" s="4"/>
      <c r="W1588" s="6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22"/>
      <c r="AH1588" s="447"/>
    </row>
    <row r="1589" spans="1:34" customFormat="1" ht="15" x14ac:dyDescent="0.25">
      <c r="A1589" s="2"/>
      <c r="B1589" s="2"/>
      <c r="C1589" s="648"/>
      <c r="D1589" s="478"/>
      <c r="E1589" s="477"/>
      <c r="F1589" s="430"/>
      <c r="G1589" s="431"/>
      <c r="H1589" s="432"/>
      <c r="I1589" s="442"/>
      <c r="J1589" s="443"/>
      <c r="K1589" s="432"/>
      <c r="L1589" s="442"/>
      <c r="M1589" s="434"/>
      <c r="N1589" s="434"/>
    </row>
    <row r="1590" spans="1:34" customFormat="1" ht="15" x14ac:dyDescent="0.25">
      <c r="A1590" s="2"/>
      <c r="B1590" s="2"/>
      <c r="C1590" s="648"/>
      <c r="D1590" s="478"/>
      <c r="E1590" s="477"/>
      <c r="F1590" s="430"/>
      <c r="G1590" s="431"/>
      <c r="H1590" s="432"/>
      <c r="I1590" s="442"/>
      <c r="J1590" s="443"/>
      <c r="K1590" s="432"/>
      <c r="L1590" s="442"/>
      <c r="M1590" s="434"/>
      <c r="N1590" s="434"/>
    </row>
    <row r="1591" spans="1:34" customFormat="1" ht="15" x14ac:dyDescent="0.25">
      <c r="A1591" s="2"/>
      <c r="B1591" s="2"/>
      <c r="C1591" s="648"/>
      <c r="D1591" s="478"/>
      <c r="E1591" s="477"/>
      <c r="F1591" s="430"/>
      <c r="G1591" s="431"/>
      <c r="H1591" s="432"/>
      <c r="I1591" s="442"/>
      <c r="J1591" s="443"/>
      <c r="K1591" s="432"/>
      <c r="L1591" s="442"/>
      <c r="M1591" s="434"/>
      <c r="N1591" s="434"/>
    </row>
    <row r="1592" spans="1:34" customFormat="1" ht="15" x14ac:dyDescent="0.25">
      <c r="A1592" s="2"/>
      <c r="B1592" s="2"/>
      <c r="C1592" s="648"/>
      <c r="D1592" s="478"/>
      <c r="E1592" s="477"/>
      <c r="F1592" s="430"/>
      <c r="G1592" s="431"/>
      <c r="H1592" s="432"/>
      <c r="I1592" s="442"/>
      <c r="J1592" s="443"/>
      <c r="K1592" s="432"/>
      <c r="L1592" s="442"/>
      <c r="M1592" s="434"/>
      <c r="N1592" s="434"/>
    </row>
    <row r="1593" spans="1:34" customFormat="1" ht="15" x14ac:dyDescent="0.25">
      <c r="A1593" s="2"/>
      <c r="B1593" s="2"/>
      <c r="C1593" s="648"/>
      <c r="D1593" s="478"/>
      <c r="E1593" s="477"/>
      <c r="F1593" s="430"/>
      <c r="G1593" s="431"/>
      <c r="H1593" s="432"/>
      <c r="I1593" s="442"/>
      <c r="J1593" s="443"/>
      <c r="K1593" s="432"/>
      <c r="L1593" s="442"/>
      <c r="M1593" s="434"/>
      <c r="N1593" s="434"/>
    </row>
    <row r="1594" spans="1:34" customFormat="1" ht="15" x14ac:dyDescent="0.25">
      <c r="A1594" s="2"/>
      <c r="B1594" s="2"/>
      <c r="C1594" s="648"/>
      <c r="D1594" s="478"/>
      <c r="E1594" s="477"/>
      <c r="F1594" s="430"/>
      <c r="G1594" s="431"/>
      <c r="H1594" s="432"/>
      <c r="I1594" s="442"/>
      <c r="J1594" s="443"/>
      <c r="K1594" s="432"/>
      <c r="L1594" s="442"/>
      <c r="M1594" s="434"/>
      <c r="N1594" s="434"/>
    </row>
    <row r="1595" spans="1:34" customFormat="1" ht="15" x14ac:dyDescent="0.25">
      <c r="A1595" s="2"/>
      <c r="B1595" s="2"/>
      <c r="C1595" s="648"/>
      <c r="D1595" s="478"/>
      <c r="E1595" s="477"/>
      <c r="F1595" s="430"/>
      <c r="G1595" s="431"/>
      <c r="H1595" s="432"/>
      <c r="I1595" s="442"/>
      <c r="J1595" s="443"/>
      <c r="K1595" s="432"/>
      <c r="L1595" s="442"/>
      <c r="M1595" s="434"/>
      <c r="N1595" s="434"/>
    </row>
    <row r="1596" spans="1:34" customFormat="1" ht="15" x14ac:dyDescent="0.25">
      <c r="A1596" s="2"/>
      <c r="B1596" s="2"/>
      <c r="C1596" s="648"/>
      <c r="D1596" s="478"/>
      <c r="E1596" s="477"/>
      <c r="F1596" s="430"/>
      <c r="G1596" s="431"/>
      <c r="H1596" s="432"/>
      <c r="I1596" s="442"/>
      <c r="J1596" s="443"/>
      <c r="K1596" s="432"/>
      <c r="L1596" s="442"/>
      <c r="M1596" s="434"/>
      <c r="N1596" s="434"/>
    </row>
    <row r="1597" spans="1:34" customFormat="1" ht="15" x14ac:dyDescent="0.25">
      <c r="A1597" s="2"/>
      <c r="B1597" s="2"/>
      <c r="C1597" s="648"/>
      <c r="D1597" s="478"/>
      <c r="E1597" s="477"/>
      <c r="F1597" s="430"/>
      <c r="G1597" s="431"/>
      <c r="H1597" s="432"/>
      <c r="I1597" s="442"/>
      <c r="J1597" s="443"/>
      <c r="K1597" s="432"/>
      <c r="L1597" s="442"/>
      <c r="M1597" s="434"/>
      <c r="N1597" s="434"/>
    </row>
    <row r="1598" spans="1:34" customFormat="1" ht="15" x14ac:dyDescent="0.25">
      <c r="A1598" s="2"/>
      <c r="B1598" s="2"/>
      <c r="C1598" s="648"/>
      <c r="D1598" s="478"/>
      <c r="E1598" s="477"/>
      <c r="F1598" s="430"/>
      <c r="G1598" s="431"/>
      <c r="H1598" s="432"/>
      <c r="I1598" s="442"/>
      <c r="J1598" s="443"/>
      <c r="K1598" s="432"/>
      <c r="L1598" s="442"/>
      <c r="M1598" s="434"/>
      <c r="N1598" s="434"/>
    </row>
    <row r="1599" spans="1:34" customFormat="1" ht="15" x14ac:dyDescent="0.25">
      <c r="A1599" s="2"/>
      <c r="B1599" s="2"/>
      <c r="C1599" s="648"/>
      <c r="D1599" s="478"/>
      <c r="E1599" s="477"/>
      <c r="F1599" s="430"/>
      <c r="G1599" s="431"/>
      <c r="H1599" s="432"/>
      <c r="I1599" s="442"/>
      <c r="J1599" s="443"/>
      <c r="K1599" s="432"/>
      <c r="L1599" s="442"/>
      <c r="M1599" s="434"/>
      <c r="N1599" s="434"/>
    </row>
    <row r="1600" spans="1:34" customFormat="1" ht="15" x14ac:dyDescent="0.25">
      <c r="A1600" s="2"/>
      <c r="B1600" s="2"/>
      <c r="C1600" s="648"/>
      <c r="D1600" s="478"/>
      <c r="E1600" s="477"/>
      <c r="F1600" s="430"/>
      <c r="G1600" s="431"/>
      <c r="H1600" s="432"/>
      <c r="I1600" s="442"/>
      <c r="J1600" s="443"/>
      <c r="K1600" s="432"/>
      <c r="L1600" s="442"/>
      <c r="M1600" s="434"/>
      <c r="N1600" s="434"/>
    </row>
    <row r="1601" spans="1:14" customFormat="1" ht="15" x14ac:dyDescent="0.25">
      <c r="A1601" s="2"/>
      <c r="B1601" s="2"/>
      <c r="C1601" s="648"/>
      <c r="D1601" s="478"/>
      <c r="E1601" s="477"/>
      <c r="F1601" s="430"/>
      <c r="G1601" s="431"/>
      <c r="H1601" s="432"/>
      <c r="I1601" s="442"/>
      <c r="J1601" s="443"/>
      <c r="K1601" s="432"/>
      <c r="L1601" s="442"/>
      <c r="M1601" s="434"/>
      <c r="N1601" s="434"/>
    </row>
    <row r="1602" spans="1:14" customFormat="1" ht="15" x14ac:dyDescent="0.25">
      <c r="A1602" s="2"/>
      <c r="B1602" s="2"/>
      <c r="C1602" s="648"/>
      <c r="D1602" s="478"/>
      <c r="E1602" s="477"/>
      <c r="F1602" s="430"/>
      <c r="G1602" s="431"/>
      <c r="H1602" s="432"/>
      <c r="I1602" s="442"/>
      <c r="J1602" s="443"/>
      <c r="K1602" s="432"/>
      <c r="L1602" s="442"/>
      <c r="M1602" s="434"/>
      <c r="N1602" s="434"/>
    </row>
    <row r="1603" spans="1:14" customFormat="1" ht="15" x14ac:dyDescent="0.25">
      <c r="A1603" s="2"/>
      <c r="B1603" s="2"/>
      <c r="C1603" s="648"/>
      <c r="D1603" s="478"/>
      <c r="E1603" s="477"/>
      <c r="F1603" s="430"/>
      <c r="G1603" s="431"/>
      <c r="H1603" s="432"/>
      <c r="I1603" s="442"/>
      <c r="J1603" s="443"/>
      <c r="K1603" s="432"/>
      <c r="L1603" s="442"/>
      <c r="M1603" s="434"/>
      <c r="N1603" s="434"/>
    </row>
    <row r="1604" spans="1:14" customFormat="1" ht="15" x14ac:dyDescent="0.25">
      <c r="A1604" s="2"/>
      <c r="B1604" s="2"/>
      <c r="C1604" s="648"/>
      <c r="D1604" s="478"/>
      <c r="E1604" s="477"/>
      <c r="F1604" s="430"/>
      <c r="G1604" s="431"/>
      <c r="H1604" s="432"/>
      <c r="I1604" s="442"/>
      <c r="J1604" s="443"/>
      <c r="K1604" s="432"/>
      <c r="L1604" s="442"/>
      <c r="M1604" s="434"/>
      <c r="N1604" s="434"/>
    </row>
    <row r="1605" spans="1:14" customFormat="1" ht="15" x14ac:dyDescent="0.25">
      <c r="A1605" s="2"/>
      <c r="B1605" s="2"/>
      <c r="C1605" s="648"/>
      <c r="D1605" s="478"/>
      <c r="E1605" s="477"/>
      <c r="F1605" s="430"/>
      <c r="G1605" s="431"/>
      <c r="H1605" s="432"/>
      <c r="I1605" s="442"/>
      <c r="J1605" s="443"/>
      <c r="K1605" s="432"/>
      <c r="L1605" s="442"/>
      <c r="M1605" s="434"/>
      <c r="N1605" s="434"/>
    </row>
    <row r="1606" spans="1:14" customFormat="1" ht="15" x14ac:dyDescent="0.25">
      <c r="A1606" s="2"/>
      <c r="B1606" s="2"/>
      <c r="C1606" s="648"/>
      <c r="D1606" s="478"/>
      <c r="E1606" s="477"/>
      <c r="F1606" s="430"/>
      <c r="G1606" s="431"/>
      <c r="H1606" s="432"/>
      <c r="I1606" s="442"/>
      <c r="J1606" s="443"/>
      <c r="K1606" s="432"/>
      <c r="L1606" s="442"/>
      <c r="M1606" s="434"/>
      <c r="N1606" s="434"/>
    </row>
    <row r="1607" spans="1:14" customFormat="1" ht="15" x14ac:dyDescent="0.25">
      <c r="A1607" s="2"/>
      <c r="B1607" s="2"/>
      <c r="C1607" s="648"/>
      <c r="D1607" s="478"/>
      <c r="E1607" s="477"/>
      <c r="F1607" s="430"/>
      <c r="G1607" s="431"/>
      <c r="H1607" s="432"/>
      <c r="I1607" s="442"/>
      <c r="J1607" s="443"/>
      <c r="K1607" s="432"/>
      <c r="L1607" s="442"/>
      <c r="M1607" s="434"/>
      <c r="N1607" s="434"/>
    </row>
    <row r="1608" spans="1:14" customFormat="1" ht="15" x14ac:dyDescent="0.25">
      <c r="A1608" s="2"/>
      <c r="B1608" s="2"/>
      <c r="C1608" s="648"/>
      <c r="D1608" s="478"/>
      <c r="E1608" s="477"/>
      <c r="F1608" s="430"/>
      <c r="G1608" s="431"/>
      <c r="H1608" s="432"/>
      <c r="I1608" s="442"/>
      <c r="J1608" s="443"/>
      <c r="K1608" s="432"/>
      <c r="L1608" s="442"/>
      <c r="M1608" s="434"/>
      <c r="N1608" s="434"/>
    </row>
    <row r="1609" spans="1:14" customFormat="1" ht="15" x14ac:dyDescent="0.25">
      <c r="A1609" s="2"/>
      <c r="B1609" s="2"/>
      <c r="C1609" s="648"/>
      <c r="D1609" s="478"/>
      <c r="E1609" s="477"/>
      <c r="F1609" s="430"/>
      <c r="G1609" s="431"/>
      <c r="H1609" s="432"/>
      <c r="I1609" s="442"/>
      <c r="J1609" s="443"/>
      <c r="K1609" s="432"/>
      <c r="L1609" s="442"/>
      <c r="M1609" s="434"/>
      <c r="N1609" s="434"/>
    </row>
    <row r="1610" spans="1:14" customFormat="1" ht="15" x14ac:dyDescent="0.25">
      <c r="A1610" s="2"/>
      <c r="B1610" s="2"/>
      <c r="C1610" s="648"/>
      <c r="D1610" s="478"/>
      <c r="E1610" s="477"/>
      <c r="F1610" s="430"/>
      <c r="G1610" s="431"/>
      <c r="H1610" s="432"/>
      <c r="I1610" s="442"/>
      <c r="J1610" s="443"/>
      <c r="K1610" s="432"/>
      <c r="L1610" s="442"/>
      <c r="M1610" s="434"/>
      <c r="N1610" s="434"/>
    </row>
    <row r="1611" spans="1:14" customFormat="1" ht="15" x14ac:dyDescent="0.25">
      <c r="A1611" s="2"/>
      <c r="B1611" s="2"/>
      <c r="C1611" s="648"/>
      <c r="D1611" s="478"/>
      <c r="E1611" s="477"/>
      <c r="F1611" s="430"/>
      <c r="G1611" s="431"/>
      <c r="H1611" s="432"/>
      <c r="I1611" s="442"/>
      <c r="J1611" s="443"/>
      <c r="K1611" s="432"/>
      <c r="L1611" s="442"/>
      <c r="M1611" s="434"/>
      <c r="N1611" s="434"/>
    </row>
    <row r="1612" spans="1:14" customFormat="1" ht="15" x14ac:dyDescent="0.25">
      <c r="A1612" s="2"/>
      <c r="B1612" s="2"/>
      <c r="C1612" s="648"/>
      <c r="D1612" s="478"/>
      <c r="E1612" s="477"/>
      <c r="F1612" s="430"/>
      <c r="G1612" s="431"/>
      <c r="H1612" s="432"/>
      <c r="I1612" s="442"/>
      <c r="J1612" s="443"/>
      <c r="K1612" s="432"/>
      <c r="L1612" s="442"/>
      <c r="M1612" s="434"/>
      <c r="N1612" s="434"/>
    </row>
    <row r="1613" spans="1:14" customFormat="1" ht="15" x14ac:dyDescent="0.25">
      <c r="A1613" s="2"/>
      <c r="B1613" s="2"/>
      <c r="C1613" s="648"/>
      <c r="D1613" s="478"/>
      <c r="E1613" s="477"/>
      <c r="F1613" s="430"/>
      <c r="G1613" s="431"/>
      <c r="H1613" s="432"/>
      <c r="I1613" s="442"/>
      <c r="J1613" s="443"/>
      <c r="K1613" s="432"/>
      <c r="L1613" s="442"/>
      <c r="M1613" s="434"/>
      <c r="N1613" s="434"/>
    </row>
    <row r="1614" spans="1:14" customFormat="1" ht="15" x14ac:dyDescent="0.25">
      <c r="A1614" s="2"/>
      <c r="B1614" s="2"/>
      <c r="C1614" s="648"/>
      <c r="D1614" s="478"/>
      <c r="E1614" s="477"/>
      <c r="F1614" s="430"/>
      <c r="G1614" s="431"/>
      <c r="H1614" s="432"/>
      <c r="I1614" s="442"/>
      <c r="J1614" s="443"/>
      <c r="K1614" s="432"/>
      <c r="L1614" s="442"/>
      <c r="M1614" s="434"/>
      <c r="N1614" s="434"/>
    </row>
    <row r="1615" spans="1:14" customFormat="1" ht="15" x14ac:dyDescent="0.25">
      <c r="A1615" s="2"/>
      <c r="B1615" s="2"/>
      <c r="C1615" s="648"/>
      <c r="D1615" s="478"/>
      <c r="E1615" s="477"/>
      <c r="F1615" s="430"/>
      <c r="G1615" s="431"/>
      <c r="H1615" s="432"/>
      <c r="I1615" s="442"/>
      <c r="J1615" s="443"/>
      <c r="K1615" s="432"/>
      <c r="L1615" s="442"/>
      <c r="M1615" s="434"/>
      <c r="N1615" s="434"/>
    </row>
    <row r="1616" spans="1:14" customFormat="1" ht="15" x14ac:dyDescent="0.25">
      <c r="A1616" s="2"/>
      <c r="B1616" s="2"/>
      <c r="C1616" s="648"/>
      <c r="D1616" s="478"/>
      <c r="E1616" s="477"/>
      <c r="F1616" s="430"/>
      <c r="G1616" s="431"/>
      <c r="H1616" s="432"/>
      <c r="I1616" s="442"/>
      <c r="J1616" s="443"/>
      <c r="K1616" s="432"/>
      <c r="L1616" s="442"/>
      <c r="M1616" s="434"/>
      <c r="N1616" s="434"/>
    </row>
    <row r="1617" spans="1:14" customFormat="1" ht="15" x14ac:dyDescent="0.25">
      <c r="A1617" s="2"/>
      <c r="B1617" s="2"/>
      <c r="C1617" s="648"/>
      <c r="D1617" s="478"/>
      <c r="E1617" s="477"/>
      <c r="F1617" s="430"/>
      <c r="G1617" s="431"/>
      <c r="H1617" s="432"/>
      <c r="I1617" s="442"/>
      <c r="J1617" s="443"/>
      <c r="K1617" s="432"/>
      <c r="L1617" s="442"/>
      <c r="M1617" s="434"/>
      <c r="N1617" s="434"/>
    </row>
    <row r="1618" spans="1:14" customFormat="1" ht="15" x14ac:dyDescent="0.25">
      <c r="A1618" s="2"/>
      <c r="B1618" s="2"/>
      <c r="C1618" s="648"/>
      <c r="D1618" s="478"/>
      <c r="E1618" s="477"/>
      <c r="F1618" s="430"/>
      <c r="G1618" s="431"/>
      <c r="H1618" s="432"/>
      <c r="I1618" s="442"/>
      <c r="J1618" s="443"/>
      <c r="K1618" s="432"/>
      <c r="L1618" s="442"/>
      <c r="M1618" s="434"/>
      <c r="N1618" s="434"/>
    </row>
    <row r="1619" spans="1:14" customFormat="1" ht="15" x14ac:dyDescent="0.25">
      <c r="A1619" s="2"/>
      <c r="B1619" s="2"/>
      <c r="C1619" s="648"/>
      <c r="D1619" s="478"/>
      <c r="E1619" s="477"/>
      <c r="F1619" s="430"/>
      <c r="G1619" s="431"/>
      <c r="H1619" s="432"/>
      <c r="I1619" s="442"/>
      <c r="J1619" s="443"/>
      <c r="K1619" s="432"/>
      <c r="L1619" s="442"/>
      <c r="M1619" s="434"/>
      <c r="N1619" s="434"/>
    </row>
    <row r="1620" spans="1:14" customFormat="1" ht="15" x14ac:dyDescent="0.25">
      <c r="A1620" s="2"/>
      <c r="B1620" s="2"/>
      <c r="C1620" s="648"/>
      <c r="D1620" s="478"/>
      <c r="E1620" s="477"/>
      <c r="F1620" s="430"/>
      <c r="G1620" s="431"/>
      <c r="H1620" s="432"/>
      <c r="I1620" s="442"/>
      <c r="J1620" s="443"/>
      <c r="K1620" s="432"/>
      <c r="L1620" s="442"/>
      <c r="M1620" s="434"/>
      <c r="N1620" s="434"/>
    </row>
    <row r="1621" spans="1:14" customFormat="1" ht="15" x14ac:dyDescent="0.25">
      <c r="A1621" s="2"/>
      <c r="B1621" s="2"/>
      <c r="C1621" s="648"/>
      <c r="D1621" s="478"/>
      <c r="E1621" s="477"/>
      <c r="F1621" s="430"/>
      <c r="G1621" s="431"/>
      <c r="H1621" s="432"/>
      <c r="I1621" s="442"/>
      <c r="J1621" s="443"/>
      <c r="K1621" s="432"/>
      <c r="L1621" s="442"/>
      <c r="M1621" s="434"/>
      <c r="N1621" s="434"/>
    </row>
    <row r="1622" spans="1:14" customFormat="1" ht="15" x14ac:dyDescent="0.25">
      <c r="A1622" s="2"/>
      <c r="B1622" s="2"/>
      <c r="C1622" s="648"/>
      <c r="D1622" s="478"/>
      <c r="E1622" s="477"/>
      <c r="F1622" s="430"/>
      <c r="G1622" s="431"/>
      <c r="H1622" s="432"/>
      <c r="I1622" s="442"/>
      <c r="J1622" s="443"/>
      <c r="K1622" s="432"/>
      <c r="L1622" s="442"/>
      <c r="M1622" s="434"/>
      <c r="N1622" s="434"/>
    </row>
    <row r="1623" spans="1:14" customFormat="1" ht="15" x14ac:dyDescent="0.25">
      <c r="A1623" s="2"/>
      <c r="B1623" s="2"/>
      <c r="C1623" s="648"/>
      <c r="D1623" s="478"/>
      <c r="E1623" s="477"/>
      <c r="F1623" s="430"/>
      <c r="G1623" s="431"/>
      <c r="H1623" s="432"/>
      <c r="I1623" s="442"/>
      <c r="J1623" s="443"/>
      <c r="K1623" s="432"/>
      <c r="L1623" s="442"/>
      <c r="M1623" s="434"/>
      <c r="N1623" s="434"/>
    </row>
    <row r="1624" spans="1:14" customFormat="1" ht="15" x14ac:dyDescent="0.25">
      <c r="A1624" s="2"/>
      <c r="B1624" s="2"/>
      <c r="C1624" s="648"/>
      <c r="D1624" s="478"/>
      <c r="E1624" s="477"/>
      <c r="F1624" s="430"/>
      <c r="G1624" s="431"/>
      <c r="H1624" s="432"/>
      <c r="I1624" s="442"/>
      <c r="J1624" s="443"/>
      <c r="K1624" s="432"/>
      <c r="L1624" s="442"/>
      <c r="M1624" s="434"/>
      <c r="N1624" s="434"/>
    </row>
    <row r="1625" spans="1:14" customFormat="1" ht="15" x14ac:dyDescent="0.25">
      <c r="A1625" s="2"/>
      <c r="B1625" s="2"/>
      <c r="C1625" s="648"/>
      <c r="D1625" s="478"/>
      <c r="E1625" s="477"/>
      <c r="F1625" s="430"/>
      <c r="G1625" s="431"/>
      <c r="H1625" s="432"/>
      <c r="I1625" s="442"/>
      <c r="J1625" s="443"/>
      <c r="K1625" s="432"/>
      <c r="L1625" s="442"/>
      <c r="M1625" s="434"/>
      <c r="N1625" s="434"/>
    </row>
    <row r="1626" spans="1:14" customFormat="1" ht="15" x14ac:dyDescent="0.25">
      <c r="A1626" s="2"/>
      <c r="B1626" s="2"/>
      <c r="C1626" s="648"/>
      <c r="D1626" s="478"/>
      <c r="E1626" s="477"/>
      <c r="F1626" s="430"/>
      <c r="G1626" s="431"/>
      <c r="H1626" s="432"/>
      <c r="I1626" s="442"/>
      <c r="J1626" s="443"/>
      <c r="K1626" s="432"/>
      <c r="L1626" s="442"/>
      <c r="M1626" s="434"/>
      <c r="N1626" s="434"/>
    </row>
    <row r="1627" spans="1:14" customFormat="1" ht="15" x14ac:dyDescent="0.25">
      <c r="A1627" s="2"/>
      <c r="B1627" s="2"/>
      <c r="C1627" s="648"/>
      <c r="D1627" s="478"/>
      <c r="E1627" s="477"/>
      <c r="F1627" s="430"/>
      <c r="G1627" s="431"/>
      <c r="H1627" s="432"/>
      <c r="I1627" s="442"/>
      <c r="J1627" s="443"/>
      <c r="K1627" s="432"/>
      <c r="L1627" s="442"/>
      <c r="M1627" s="434"/>
      <c r="N1627" s="434"/>
    </row>
    <row r="1628" spans="1:14" customFormat="1" ht="15" x14ac:dyDescent="0.25">
      <c r="A1628" s="2"/>
      <c r="B1628" s="2"/>
      <c r="C1628" s="648"/>
      <c r="D1628" s="478"/>
      <c r="E1628" s="477"/>
      <c r="F1628" s="430"/>
      <c r="G1628" s="431"/>
      <c r="H1628" s="432"/>
      <c r="I1628" s="442"/>
      <c r="J1628" s="443"/>
      <c r="K1628" s="432"/>
      <c r="L1628" s="442"/>
      <c r="M1628" s="434"/>
      <c r="N1628" s="434"/>
    </row>
    <row r="1629" spans="1:14" customFormat="1" ht="15" x14ac:dyDescent="0.25">
      <c r="A1629" s="2"/>
      <c r="B1629" s="2"/>
      <c r="C1629" s="648"/>
      <c r="D1629" s="478"/>
      <c r="E1629" s="477"/>
      <c r="F1629" s="430"/>
      <c r="G1629" s="431"/>
      <c r="H1629" s="432"/>
      <c r="I1629" s="442"/>
      <c r="J1629" s="443"/>
      <c r="K1629" s="432"/>
      <c r="L1629" s="442"/>
      <c r="M1629" s="434"/>
      <c r="N1629" s="434"/>
    </row>
    <row r="1630" spans="1:14" customFormat="1" ht="15" x14ac:dyDescent="0.25">
      <c r="A1630" s="2"/>
      <c r="B1630" s="2"/>
      <c r="C1630" s="648"/>
      <c r="D1630" s="478"/>
      <c r="E1630" s="477"/>
      <c r="F1630" s="430"/>
      <c r="G1630" s="431"/>
      <c r="H1630" s="432"/>
      <c r="I1630" s="442"/>
      <c r="J1630" s="443"/>
      <c r="K1630" s="432"/>
      <c r="L1630" s="442"/>
      <c r="M1630" s="434"/>
      <c r="N1630" s="434"/>
    </row>
    <row r="1631" spans="1:14" customFormat="1" ht="15" x14ac:dyDescent="0.25">
      <c r="A1631" s="2"/>
      <c r="B1631" s="2"/>
      <c r="C1631" s="648"/>
      <c r="D1631" s="478"/>
      <c r="E1631" s="477"/>
      <c r="F1631" s="430"/>
      <c r="G1631" s="431"/>
      <c r="H1631" s="432"/>
      <c r="I1631" s="442"/>
      <c r="J1631" s="443"/>
      <c r="K1631" s="432"/>
      <c r="L1631" s="442"/>
      <c r="M1631" s="434"/>
      <c r="N1631" s="434"/>
    </row>
    <row r="1632" spans="1:14" customFormat="1" ht="15" x14ac:dyDescent="0.25">
      <c r="A1632" s="2"/>
      <c r="B1632" s="2"/>
      <c r="C1632" s="648"/>
      <c r="D1632" s="478"/>
      <c r="E1632" s="477"/>
      <c r="F1632" s="430"/>
      <c r="G1632" s="431"/>
      <c r="H1632" s="432"/>
      <c r="I1632" s="442"/>
      <c r="J1632" s="443"/>
      <c r="K1632" s="432"/>
      <c r="L1632" s="442"/>
      <c r="M1632" s="434"/>
      <c r="N1632" s="434"/>
    </row>
    <row r="1633" spans="1:14" customFormat="1" ht="15" x14ac:dyDescent="0.25">
      <c r="A1633" s="2"/>
      <c r="B1633" s="2"/>
      <c r="C1633" s="648"/>
      <c r="D1633" s="478"/>
      <c r="E1633" s="477"/>
      <c r="F1633" s="430"/>
      <c r="G1633" s="431"/>
      <c r="H1633" s="432"/>
      <c r="I1633" s="442"/>
      <c r="J1633" s="443"/>
      <c r="K1633" s="432"/>
      <c r="L1633" s="442"/>
      <c r="M1633" s="434"/>
      <c r="N1633" s="434"/>
    </row>
    <row r="1634" spans="1:14" customFormat="1" ht="15" x14ac:dyDescent="0.25">
      <c r="A1634" s="2"/>
      <c r="B1634" s="2"/>
      <c r="C1634" s="648"/>
      <c r="D1634" s="478"/>
      <c r="E1634" s="477"/>
      <c r="F1634" s="430"/>
      <c r="G1634" s="431"/>
      <c r="H1634" s="432"/>
      <c r="I1634" s="442"/>
      <c r="J1634" s="443"/>
      <c r="K1634" s="432"/>
      <c r="L1634" s="442"/>
      <c r="M1634" s="434"/>
      <c r="N1634" s="434"/>
    </row>
    <row r="1635" spans="1:14" customFormat="1" ht="15" x14ac:dyDescent="0.25">
      <c r="A1635" s="2"/>
      <c r="B1635" s="2"/>
      <c r="C1635" s="648"/>
      <c r="D1635" s="478"/>
      <c r="E1635" s="477"/>
      <c r="F1635" s="430"/>
      <c r="G1635" s="431"/>
      <c r="H1635" s="432"/>
      <c r="I1635" s="442"/>
      <c r="J1635" s="443"/>
      <c r="K1635" s="432"/>
      <c r="L1635" s="442"/>
      <c r="M1635" s="434"/>
      <c r="N1635" s="434"/>
    </row>
    <row r="1636" spans="1:14" customFormat="1" ht="15" x14ac:dyDescent="0.25">
      <c r="A1636" s="2"/>
      <c r="B1636" s="2"/>
      <c r="C1636" s="648"/>
      <c r="D1636" s="478"/>
      <c r="E1636" s="477"/>
      <c r="F1636" s="430"/>
      <c r="G1636" s="431"/>
      <c r="H1636" s="432"/>
      <c r="I1636" s="442"/>
      <c r="J1636" s="443"/>
      <c r="K1636" s="432"/>
      <c r="L1636" s="442"/>
      <c r="M1636" s="434"/>
      <c r="N1636" s="434"/>
    </row>
    <row r="1637" spans="1:14" customFormat="1" ht="15" x14ac:dyDescent="0.25">
      <c r="A1637" s="2"/>
      <c r="B1637" s="2"/>
      <c r="C1637" s="648"/>
      <c r="D1637" s="478"/>
      <c r="E1637" s="477"/>
      <c r="F1637" s="430"/>
      <c r="G1637" s="431"/>
      <c r="H1637" s="432"/>
      <c r="I1637" s="442"/>
      <c r="J1637" s="443"/>
      <c r="K1637" s="432"/>
      <c r="L1637" s="442"/>
      <c r="M1637" s="434"/>
      <c r="N1637" s="434"/>
    </row>
    <row r="1638" spans="1:14" customFormat="1" ht="15" x14ac:dyDescent="0.25">
      <c r="A1638" s="2"/>
      <c r="B1638" s="2"/>
      <c r="C1638" s="648"/>
      <c r="D1638" s="478"/>
      <c r="E1638" s="477"/>
      <c r="F1638" s="430"/>
      <c r="G1638" s="431"/>
      <c r="H1638" s="432"/>
      <c r="I1638" s="442"/>
      <c r="J1638" s="443"/>
      <c r="K1638" s="432"/>
      <c r="L1638" s="442"/>
      <c r="M1638" s="434"/>
      <c r="N1638" s="434"/>
    </row>
    <row r="1639" spans="1:14" customFormat="1" ht="15" x14ac:dyDescent="0.25">
      <c r="A1639" s="2"/>
      <c r="B1639" s="2"/>
      <c r="C1639" s="648"/>
      <c r="D1639" s="478"/>
      <c r="E1639" s="477"/>
      <c r="F1639" s="430"/>
      <c r="G1639" s="431"/>
      <c r="H1639" s="432"/>
      <c r="I1639" s="442"/>
      <c r="J1639" s="443"/>
      <c r="K1639" s="432"/>
      <c r="L1639" s="442"/>
      <c r="M1639" s="434"/>
      <c r="N1639" s="434"/>
    </row>
    <row r="1640" spans="1:14" customFormat="1" ht="15" x14ac:dyDescent="0.25">
      <c r="A1640" s="2"/>
      <c r="B1640" s="2"/>
      <c r="C1640" s="648"/>
      <c r="D1640" s="478"/>
      <c r="E1640" s="477"/>
      <c r="F1640" s="430"/>
      <c r="G1640" s="431"/>
      <c r="H1640" s="432"/>
      <c r="I1640" s="442"/>
      <c r="J1640" s="443"/>
      <c r="K1640" s="432"/>
      <c r="L1640" s="442"/>
      <c r="M1640" s="434"/>
      <c r="N1640" s="434"/>
    </row>
    <row r="1641" spans="1:14" customFormat="1" ht="15" x14ac:dyDescent="0.25">
      <c r="A1641" s="2"/>
      <c r="B1641" s="2"/>
      <c r="C1641" s="648"/>
      <c r="D1641" s="478"/>
      <c r="E1641" s="477"/>
      <c r="F1641" s="430"/>
      <c r="G1641" s="431"/>
      <c r="H1641" s="432"/>
      <c r="I1641" s="442"/>
      <c r="J1641" s="443"/>
      <c r="K1641" s="432"/>
      <c r="L1641" s="442"/>
      <c r="M1641" s="434"/>
      <c r="N1641" s="434"/>
    </row>
    <row r="1642" spans="1:14" customFormat="1" ht="15" x14ac:dyDescent="0.25">
      <c r="A1642" s="2"/>
      <c r="B1642" s="2"/>
      <c r="C1642" s="648"/>
      <c r="D1642" s="478"/>
      <c r="E1642" s="477"/>
      <c r="F1642" s="430"/>
      <c r="G1642" s="431"/>
      <c r="H1642" s="432"/>
      <c r="I1642" s="442"/>
      <c r="J1642" s="443"/>
      <c r="K1642" s="432"/>
      <c r="L1642" s="442"/>
      <c r="M1642" s="434"/>
      <c r="N1642" s="434"/>
    </row>
    <row r="1643" spans="1:14" customFormat="1" ht="15" x14ac:dyDescent="0.25">
      <c r="A1643" s="2"/>
      <c r="B1643" s="2"/>
      <c r="C1643" s="648"/>
      <c r="D1643" s="478"/>
      <c r="E1643" s="477"/>
      <c r="F1643" s="430"/>
      <c r="G1643" s="431"/>
      <c r="H1643" s="432"/>
      <c r="I1643" s="442"/>
      <c r="J1643" s="443"/>
      <c r="K1643" s="432"/>
      <c r="L1643" s="442"/>
      <c r="M1643" s="434"/>
      <c r="N1643" s="434"/>
    </row>
    <row r="1644" spans="1:14" customFormat="1" ht="15" x14ac:dyDescent="0.25">
      <c r="A1644" s="2"/>
      <c r="B1644" s="2"/>
      <c r="C1644" s="648"/>
      <c r="D1644" s="478"/>
      <c r="E1644" s="477"/>
      <c r="F1644" s="430"/>
      <c r="G1644" s="431"/>
      <c r="H1644" s="432"/>
      <c r="I1644" s="442"/>
      <c r="J1644" s="443"/>
      <c r="K1644" s="432"/>
      <c r="L1644" s="442"/>
      <c r="M1644" s="434"/>
      <c r="N1644" s="434"/>
    </row>
    <row r="1645" spans="1:14" customFormat="1" ht="15" x14ac:dyDescent="0.25">
      <c r="A1645" s="2"/>
      <c r="B1645" s="2"/>
      <c r="C1645" s="648"/>
      <c r="D1645" s="478"/>
      <c r="E1645" s="477"/>
      <c r="F1645" s="430"/>
      <c r="G1645" s="431"/>
      <c r="H1645" s="432"/>
      <c r="I1645" s="442"/>
      <c r="J1645" s="443"/>
      <c r="K1645" s="432"/>
      <c r="L1645" s="442"/>
      <c r="M1645" s="434"/>
      <c r="N1645" s="434"/>
    </row>
    <row r="1646" spans="1:14" customFormat="1" ht="15" x14ac:dyDescent="0.25">
      <c r="A1646" s="2"/>
      <c r="B1646" s="2"/>
      <c r="C1646" s="648"/>
      <c r="D1646" s="478"/>
      <c r="E1646" s="477"/>
      <c r="F1646" s="430"/>
      <c r="G1646" s="431"/>
      <c r="H1646" s="432"/>
      <c r="I1646" s="442"/>
      <c r="J1646" s="443"/>
      <c r="K1646" s="432"/>
      <c r="L1646" s="442"/>
      <c r="M1646" s="434"/>
      <c r="N1646" s="434"/>
    </row>
    <row r="1647" spans="1:14" customFormat="1" ht="15" x14ac:dyDescent="0.25">
      <c r="A1647" s="2"/>
      <c r="B1647" s="2"/>
      <c r="C1647" s="648"/>
      <c r="D1647" s="478"/>
      <c r="E1647" s="477"/>
      <c r="F1647" s="430"/>
      <c r="G1647" s="431"/>
      <c r="H1647" s="432"/>
      <c r="I1647" s="442"/>
      <c r="J1647" s="443"/>
      <c r="K1647" s="432"/>
      <c r="L1647" s="442"/>
      <c r="M1647" s="434"/>
      <c r="N1647" s="434"/>
    </row>
    <row r="1648" spans="1:14" customFormat="1" ht="15" x14ac:dyDescent="0.25">
      <c r="A1648" s="2"/>
      <c r="B1648" s="2"/>
      <c r="C1648" s="648"/>
      <c r="D1648" s="478"/>
      <c r="E1648" s="477"/>
      <c r="F1648" s="430"/>
      <c r="G1648" s="431"/>
      <c r="H1648" s="432"/>
      <c r="I1648" s="442"/>
      <c r="J1648" s="443"/>
      <c r="K1648" s="432"/>
      <c r="L1648" s="442"/>
      <c r="M1648" s="434"/>
      <c r="N1648" s="434"/>
    </row>
    <row r="1649" spans="1:14" customFormat="1" ht="15" x14ac:dyDescent="0.25">
      <c r="A1649" s="2"/>
      <c r="B1649" s="2"/>
      <c r="C1649" s="648"/>
      <c r="D1649" s="478"/>
      <c r="E1649" s="477"/>
      <c r="F1649" s="430"/>
      <c r="G1649" s="431"/>
      <c r="H1649" s="432"/>
      <c r="I1649" s="442"/>
      <c r="J1649" s="443"/>
      <c r="K1649" s="432"/>
      <c r="L1649" s="442"/>
      <c r="M1649" s="434"/>
      <c r="N1649" s="434"/>
    </row>
    <row r="1650" spans="1:14" customFormat="1" ht="15" x14ac:dyDescent="0.25">
      <c r="A1650" s="2"/>
      <c r="B1650" s="2"/>
      <c r="C1650" s="648"/>
      <c r="D1650" s="478"/>
      <c r="E1650" s="477"/>
      <c r="F1650" s="430"/>
      <c r="G1650" s="431"/>
      <c r="H1650" s="432"/>
      <c r="I1650" s="442"/>
      <c r="J1650" s="443"/>
      <c r="K1650" s="432"/>
      <c r="L1650" s="442"/>
      <c r="M1650" s="434"/>
      <c r="N1650" s="434"/>
    </row>
    <row r="1651" spans="1:14" customFormat="1" ht="15" x14ac:dyDescent="0.25">
      <c r="A1651" s="2"/>
      <c r="B1651" s="2"/>
      <c r="C1651" s="648"/>
      <c r="D1651" s="478"/>
      <c r="E1651" s="477"/>
      <c r="F1651" s="430"/>
      <c r="G1651" s="431"/>
      <c r="H1651" s="432"/>
      <c r="I1651" s="442"/>
      <c r="J1651" s="443"/>
      <c r="K1651" s="432"/>
      <c r="L1651" s="442"/>
      <c r="M1651" s="434"/>
      <c r="N1651" s="434"/>
    </row>
    <row r="1652" spans="1:14" customFormat="1" ht="15" x14ac:dyDescent="0.25">
      <c r="A1652" s="2"/>
      <c r="B1652" s="2"/>
      <c r="C1652" s="648"/>
      <c r="D1652" s="478"/>
      <c r="E1652" s="477"/>
      <c r="F1652" s="430"/>
      <c r="G1652" s="431"/>
      <c r="H1652" s="432"/>
      <c r="I1652" s="442"/>
      <c r="J1652" s="443"/>
      <c r="K1652" s="432"/>
      <c r="L1652" s="442"/>
      <c r="M1652" s="434"/>
      <c r="N1652" s="434"/>
    </row>
    <row r="1653" spans="1:14" customFormat="1" ht="15" x14ac:dyDescent="0.25">
      <c r="A1653" s="2"/>
      <c r="B1653" s="2"/>
      <c r="C1653" s="648"/>
      <c r="D1653" s="478"/>
      <c r="E1653" s="477"/>
      <c r="F1653" s="430"/>
      <c r="G1653" s="431"/>
      <c r="H1653" s="432"/>
      <c r="I1653" s="442"/>
      <c r="J1653" s="443"/>
      <c r="K1653" s="432"/>
      <c r="L1653" s="442"/>
      <c r="M1653" s="434"/>
      <c r="N1653" s="434"/>
    </row>
    <row r="1654" spans="1:14" customFormat="1" ht="15" x14ac:dyDescent="0.25">
      <c r="A1654" s="2"/>
      <c r="B1654" s="2"/>
      <c r="C1654" s="648"/>
      <c r="D1654" s="478"/>
      <c r="E1654" s="477"/>
      <c r="F1654" s="430"/>
      <c r="G1654" s="431"/>
      <c r="H1654" s="432"/>
      <c r="I1654" s="442"/>
      <c r="J1654" s="443"/>
      <c r="K1654" s="432"/>
      <c r="L1654" s="442"/>
      <c r="M1654" s="434"/>
      <c r="N1654" s="434"/>
    </row>
    <row r="1655" spans="1:14" customFormat="1" ht="15" x14ac:dyDescent="0.25">
      <c r="A1655" s="2"/>
      <c r="B1655" s="2"/>
      <c r="C1655" s="648"/>
      <c r="D1655" s="478"/>
      <c r="E1655" s="477"/>
      <c r="F1655" s="430"/>
      <c r="G1655" s="431"/>
      <c r="H1655" s="432"/>
      <c r="I1655" s="442"/>
      <c r="J1655" s="443"/>
      <c r="K1655" s="432"/>
      <c r="L1655" s="442"/>
      <c r="M1655" s="434"/>
      <c r="N1655" s="434"/>
    </row>
    <row r="1656" spans="1:14" customFormat="1" ht="15" x14ac:dyDescent="0.25">
      <c r="A1656" s="2"/>
      <c r="B1656" s="2"/>
      <c r="C1656" s="648"/>
      <c r="D1656" s="478"/>
      <c r="E1656" s="477"/>
      <c r="F1656" s="430"/>
      <c r="G1656" s="431"/>
      <c r="H1656" s="432"/>
      <c r="I1656" s="442"/>
      <c r="J1656" s="443"/>
      <c r="K1656" s="432"/>
      <c r="L1656" s="442"/>
      <c r="M1656" s="434"/>
      <c r="N1656" s="434"/>
    </row>
    <row r="1657" spans="1:14" customFormat="1" ht="15" x14ac:dyDescent="0.25">
      <c r="A1657" s="2"/>
      <c r="B1657" s="2"/>
      <c r="C1657" s="648"/>
      <c r="D1657" s="478"/>
      <c r="E1657" s="477"/>
      <c r="F1657" s="430"/>
      <c r="G1657" s="431"/>
      <c r="H1657" s="432"/>
      <c r="I1657" s="442"/>
      <c r="J1657" s="443"/>
      <c r="K1657" s="432"/>
      <c r="L1657" s="442"/>
      <c r="M1657" s="434"/>
      <c r="N1657" s="434"/>
    </row>
    <row r="1658" spans="1:14" customFormat="1" ht="15" x14ac:dyDescent="0.25">
      <c r="A1658" s="2"/>
      <c r="B1658" s="2"/>
      <c r="C1658" s="648"/>
      <c r="D1658" s="478"/>
      <c r="E1658" s="477"/>
      <c r="F1658" s="430"/>
      <c r="G1658" s="431"/>
      <c r="H1658" s="432"/>
      <c r="I1658" s="442"/>
      <c r="J1658" s="443"/>
      <c r="K1658" s="432"/>
      <c r="L1658" s="442"/>
      <c r="M1658" s="434"/>
      <c r="N1658" s="434"/>
    </row>
    <row r="1659" spans="1:14" customFormat="1" ht="15" x14ac:dyDescent="0.25">
      <c r="A1659" s="2"/>
      <c r="B1659" s="2"/>
      <c r="C1659" s="648"/>
      <c r="D1659" s="478"/>
      <c r="E1659" s="477"/>
      <c r="F1659" s="430"/>
      <c r="G1659" s="431"/>
      <c r="H1659" s="432"/>
      <c r="I1659" s="442"/>
      <c r="J1659" s="443"/>
      <c r="K1659" s="432"/>
      <c r="L1659" s="442"/>
      <c r="M1659" s="434"/>
      <c r="N1659" s="434"/>
    </row>
    <row r="1660" spans="1:14" customFormat="1" ht="15" x14ac:dyDescent="0.25">
      <c r="A1660" s="2"/>
      <c r="B1660" s="2"/>
      <c r="C1660" s="648"/>
      <c r="D1660" s="478"/>
      <c r="E1660" s="477"/>
      <c r="F1660" s="430"/>
      <c r="G1660" s="431"/>
      <c r="H1660" s="432"/>
      <c r="I1660" s="442"/>
      <c r="J1660" s="443"/>
      <c r="K1660" s="432"/>
      <c r="L1660" s="442"/>
      <c r="M1660" s="434"/>
      <c r="N1660" s="434"/>
    </row>
    <row r="1661" spans="1:14" customFormat="1" ht="15" x14ac:dyDescent="0.25">
      <c r="A1661" s="2"/>
      <c r="B1661" s="2"/>
      <c r="C1661" s="648"/>
      <c r="D1661" s="478"/>
      <c r="E1661" s="477"/>
      <c r="F1661" s="430"/>
      <c r="G1661" s="431"/>
      <c r="H1661" s="432"/>
      <c r="I1661" s="442"/>
      <c r="J1661" s="443"/>
      <c r="K1661" s="432"/>
      <c r="L1661" s="442"/>
      <c r="M1661" s="434"/>
      <c r="N1661" s="434"/>
    </row>
    <row r="1662" spans="1:14" customFormat="1" ht="15" x14ac:dyDescent="0.25">
      <c r="A1662" s="2"/>
      <c r="B1662" s="2"/>
      <c r="C1662" s="648"/>
      <c r="D1662" s="478"/>
      <c r="E1662" s="477"/>
      <c r="F1662" s="430"/>
      <c r="G1662" s="431"/>
      <c r="H1662" s="432"/>
      <c r="I1662" s="442"/>
      <c r="J1662" s="443"/>
      <c r="K1662" s="432"/>
      <c r="L1662" s="442"/>
      <c r="M1662" s="434"/>
      <c r="N1662" s="434"/>
    </row>
    <row r="1663" spans="1:14" customFormat="1" ht="15" x14ac:dyDescent="0.25">
      <c r="A1663" s="2"/>
      <c r="B1663" s="2"/>
      <c r="C1663" s="648"/>
      <c r="D1663" s="478"/>
      <c r="E1663" s="477"/>
      <c r="F1663" s="430"/>
      <c r="G1663" s="431"/>
      <c r="H1663" s="432"/>
      <c r="I1663" s="442"/>
      <c r="J1663" s="443"/>
      <c r="K1663" s="432"/>
      <c r="L1663" s="442"/>
      <c r="M1663" s="434"/>
      <c r="N1663" s="434"/>
    </row>
    <row r="1664" spans="1:14" customFormat="1" ht="15" x14ac:dyDescent="0.25">
      <c r="A1664" s="2"/>
      <c r="B1664" s="2"/>
      <c r="C1664" s="648"/>
      <c r="D1664" s="478"/>
      <c r="E1664" s="477"/>
      <c r="F1664" s="430"/>
      <c r="G1664" s="431"/>
      <c r="H1664" s="432"/>
      <c r="I1664" s="442"/>
      <c r="J1664" s="443"/>
      <c r="K1664" s="432"/>
      <c r="L1664" s="442"/>
      <c r="M1664" s="434"/>
      <c r="N1664" s="434"/>
    </row>
    <row r="1665" spans="1:14" customFormat="1" ht="15" x14ac:dyDescent="0.25">
      <c r="A1665" s="2"/>
      <c r="B1665" s="2"/>
      <c r="C1665" s="648"/>
      <c r="D1665" s="478"/>
      <c r="E1665" s="477"/>
      <c r="F1665" s="430"/>
      <c r="G1665" s="431"/>
      <c r="H1665" s="432"/>
      <c r="I1665" s="442"/>
      <c r="J1665" s="443"/>
      <c r="K1665" s="432"/>
      <c r="L1665" s="442"/>
      <c r="M1665" s="434"/>
      <c r="N1665" s="434"/>
    </row>
    <row r="1666" spans="1:14" customFormat="1" ht="15" x14ac:dyDescent="0.25">
      <c r="A1666" s="2"/>
      <c r="B1666" s="2"/>
      <c r="C1666" s="648"/>
      <c r="D1666" s="478"/>
      <c r="E1666" s="477"/>
      <c r="F1666" s="430"/>
      <c r="G1666" s="431"/>
      <c r="H1666" s="432"/>
      <c r="I1666" s="442"/>
      <c r="J1666" s="443"/>
      <c r="K1666" s="432"/>
      <c r="L1666" s="442"/>
      <c r="M1666" s="434"/>
      <c r="N1666" s="434"/>
    </row>
    <row r="1667" spans="1:14" customFormat="1" ht="15" x14ac:dyDescent="0.25">
      <c r="A1667" s="2"/>
      <c r="B1667" s="2"/>
      <c r="C1667" s="648"/>
      <c r="D1667" s="478"/>
      <c r="E1667" s="477"/>
      <c r="F1667" s="430"/>
      <c r="G1667" s="431"/>
      <c r="H1667" s="432"/>
      <c r="I1667" s="442"/>
      <c r="J1667" s="443"/>
      <c r="K1667" s="432"/>
      <c r="L1667" s="442"/>
      <c r="M1667" s="434"/>
      <c r="N1667" s="434"/>
    </row>
    <row r="1668" spans="1:14" customFormat="1" ht="15" x14ac:dyDescent="0.25">
      <c r="A1668" s="2"/>
      <c r="B1668" s="2"/>
      <c r="C1668" s="648"/>
      <c r="D1668" s="478"/>
      <c r="E1668" s="477"/>
      <c r="F1668" s="430"/>
      <c r="G1668" s="431"/>
      <c r="H1668" s="432"/>
      <c r="I1668" s="442"/>
      <c r="J1668" s="443"/>
      <c r="K1668" s="432"/>
      <c r="L1668" s="442"/>
      <c r="M1668" s="434"/>
      <c r="N1668" s="434"/>
    </row>
    <row r="1669" spans="1:14" customFormat="1" ht="15" x14ac:dyDescent="0.25">
      <c r="A1669" s="2"/>
      <c r="B1669" s="2"/>
      <c r="C1669" s="648"/>
      <c r="D1669" s="478"/>
      <c r="E1669" s="477"/>
      <c r="F1669" s="430"/>
      <c r="G1669" s="431"/>
      <c r="H1669" s="432"/>
      <c r="I1669" s="442"/>
      <c r="J1669" s="443"/>
      <c r="K1669" s="432"/>
      <c r="L1669" s="442"/>
      <c r="M1669" s="434"/>
      <c r="N1669" s="434"/>
    </row>
    <row r="1670" spans="1:14" customFormat="1" ht="15" x14ac:dyDescent="0.25">
      <c r="A1670" s="2"/>
      <c r="B1670" s="2"/>
      <c r="C1670" s="648"/>
      <c r="D1670" s="478"/>
      <c r="E1670" s="477"/>
      <c r="F1670" s="430"/>
      <c r="G1670" s="431"/>
      <c r="H1670" s="432"/>
      <c r="I1670" s="442"/>
      <c r="J1670" s="443"/>
      <c r="K1670" s="432"/>
      <c r="L1670" s="442"/>
      <c r="M1670" s="434"/>
      <c r="N1670" s="434"/>
    </row>
    <row r="1671" spans="1:14" customFormat="1" ht="15" x14ac:dyDescent="0.25">
      <c r="A1671" s="2"/>
      <c r="B1671" s="2"/>
      <c r="C1671" s="648"/>
      <c r="D1671" s="478"/>
      <c r="E1671" s="477"/>
      <c r="F1671" s="430"/>
      <c r="G1671" s="431"/>
      <c r="H1671" s="432"/>
      <c r="I1671" s="442"/>
      <c r="J1671" s="443"/>
      <c r="K1671" s="432"/>
      <c r="L1671" s="442"/>
      <c r="M1671" s="434"/>
      <c r="N1671" s="434"/>
    </row>
    <row r="1672" spans="1:14" customFormat="1" ht="15" x14ac:dyDescent="0.25">
      <c r="A1672" s="2"/>
      <c r="B1672" s="2"/>
      <c r="C1672" s="648"/>
      <c r="D1672" s="478"/>
      <c r="E1672" s="477"/>
      <c r="F1672" s="430"/>
      <c r="G1672" s="431"/>
      <c r="H1672" s="432"/>
      <c r="I1672" s="442"/>
      <c r="J1672" s="443"/>
      <c r="K1672" s="432"/>
      <c r="L1672" s="442"/>
      <c r="M1672" s="434"/>
      <c r="N1672" s="434"/>
    </row>
    <row r="1673" spans="1:14" customFormat="1" ht="15" x14ac:dyDescent="0.25">
      <c r="A1673" s="2"/>
      <c r="B1673" s="2"/>
      <c r="C1673" s="648"/>
      <c r="D1673" s="478"/>
      <c r="E1673" s="477"/>
      <c r="F1673" s="430"/>
      <c r="G1673" s="431"/>
      <c r="H1673" s="432"/>
      <c r="I1673" s="442"/>
      <c r="J1673" s="443"/>
      <c r="K1673" s="432"/>
      <c r="L1673" s="442"/>
      <c r="M1673" s="434"/>
      <c r="N1673" s="434"/>
    </row>
    <row r="1674" spans="1:14" customFormat="1" ht="15" x14ac:dyDescent="0.25">
      <c r="A1674" s="2"/>
      <c r="B1674" s="2"/>
      <c r="C1674" s="648"/>
      <c r="D1674" s="478"/>
      <c r="E1674" s="477"/>
      <c r="F1674" s="430"/>
      <c r="G1674" s="431"/>
      <c r="H1674" s="432"/>
      <c r="I1674" s="442"/>
      <c r="J1674" s="443"/>
      <c r="K1674" s="432"/>
      <c r="L1674" s="442"/>
      <c r="M1674" s="434"/>
      <c r="N1674" s="434"/>
    </row>
    <row r="1675" spans="1:14" customFormat="1" ht="15" x14ac:dyDescent="0.25">
      <c r="A1675" s="2"/>
      <c r="B1675" s="2"/>
      <c r="C1675" s="648"/>
      <c r="D1675" s="478"/>
      <c r="E1675" s="477"/>
      <c r="F1675" s="430"/>
      <c r="G1675" s="431"/>
      <c r="H1675" s="432"/>
      <c r="I1675" s="442"/>
      <c r="J1675" s="443"/>
      <c r="K1675" s="432"/>
      <c r="L1675" s="442"/>
      <c r="M1675" s="434"/>
      <c r="N1675" s="434"/>
    </row>
    <row r="1676" spans="1:14" customFormat="1" ht="15" x14ac:dyDescent="0.25">
      <c r="A1676" s="2"/>
      <c r="B1676" s="2"/>
      <c r="C1676" s="648"/>
      <c r="D1676" s="478"/>
      <c r="E1676" s="477"/>
      <c r="F1676" s="430"/>
      <c r="G1676" s="431"/>
      <c r="H1676" s="432"/>
      <c r="I1676" s="442"/>
      <c r="J1676" s="443"/>
      <c r="K1676" s="432"/>
      <c r="L1676" s="442"/>
      <c r="M1676" s="434"/>
      <c r="N1676" s="434"/>
    </row>
    <row r="1677" spans="1:14" customFormat="1" ht="15" x14ac:dyDescent="0.25">
      <c r="A1677" s="2"/>
      <c r="B1677" s="2"/>
      <c r="C1677" s="648"/>
      <c r="D1677" s="478"/>
      <c r="E1677" s="477"/>
      <c r="F1677" s="430"/>
      <c r="G1677" s="431"/>
      <c r="H1677" s="432"/>
      <c r="I1677" s="442"/>
      <c r="J1677" s="443"/>
      <c r="K1677" s="432"/>
      <c r="L1677" s="442"/>
      <c r="M1677" s="434"/>
      <c r="N1677" s="434"/>
    </row>
    <row r="1678" spans="1:14" customFormat="1" ht="15" x14ac:dyDescent="0.25">
      <c r="A1678" s="2"/>
      <c r="B1678" s="2"/>
      <c r="C1678" s="648"/>
      <c r="D1678" s="478"/>
      <c r="E1678" s="477"/>
      <c r="F1678" s="430"/>
      <c r="G1678" s="431"/>
      <c r="H1678" s="432"/>
      <c r="I1678" s="442"/>
      <c r="J1678" s="443"/>
      <c r="K1678" s="432"/>
      <c r="L1678" s="442"/>
      <c r="M1678" s="434"/>
      <c r="N1678" s="434"/>
    </row>
    <row r="1679" spans="1:14" customFormat="1" ht="15" x14ac:dyDescent="0.25">
      <c r="A1679" s="2"/>
      <c r="B1679" s="2"/>
      <c r="C1679" s="648"/>
      <c r="D1679" s="478"/>
      <c r="E1679" s="477"/>
      <c r="F1679" s="430"/>
      <c r="G1679" s="431"/>
      <c r="H1679" s="432"/>
      <c r="I1679" s="442"/>
      <c r="J1679" s="443"/>
      <c r="K1679" s="432"/>
      <c r="L1679" s="442"/>
      <c r="M1679" s="434"/>
      <c r="N1679" s="434"/>
    </row>
    <row r="1680" spans="1:14" customFormat="1" ht="15" x14ac:dyDescent="0.25">
      <c r="A1680" s="2"/>
      <c r="B1680" s="2"/>
      <c r="C1680" s="648"/>
      <c r="D1680" s="478"/>
      <c r="E1680" s="477"/>
      <c r="F1680" s="430"/>
      <c r="G1680" s="431"/>
      <c r="H1680" s="432"/>
      <c r="I1680" s="442"/>
      <c r="J1680" s="443"/>
      <c r="K1680" s="432"/>
      <c r="L1680" s="442"/>
      <c r="M1680" s="434"/>
      <c r="N1680" s="434"/>
    </row>
    <row r="1681" spans="1:14" customFormat="1" ht="15" x14ac:dyDescent="0.25">
      <c r="A1681" s="2"/>
      <c r="B1681" s="2"/>
      <c r="C1681" s="648"/>
      <c r="D1681" s="478"/>
      <c r="E1681" s="477"/>
      <c r="F1681" s="430"/>
      <c r="G1681" s="431"/>
      <c r="H1681" s="432"/>
      <c r="I1681" s="442"/>
      <c r="J1681" s="443"/>
      <c r="K1681" s="432"/>
      <c r="L1681" s="442"/>
      <c r="M1681" s="434"/>
      <c r="N1681" s="434"/>
    </row>
    <row r="1682" spans="1:14" customFormat="1" ht="15" x14ac:dyDescent="0.25">
      <c r="A1682" s="2"/>
      <c r="B1682" s="2"/>
      <c r="C1682" s="648"/>
      <c r="D1682" s="478"/>
      <c r="E1682" s="477"/>
      <c r="F1682" s="430"/>
      <c r="G1682" s="431"/>
      <c r="H1682" s="432"/>
      <c r="I1682" s="442"/>
      <c r="J1682" s="443"/>
      <c r="K1682" s="432"/>
      <c r="L1682" s="442"/>
      <c r="M1682" s="434"/>
      <c r="N1682" s="434"/>
    </row>
    <row r="1683" spans="1:14" customFormat="1" ht="15" x14ac:dyDescent="0.25">
      <c r="A1683" s="2"/>
      <c r="B1683" s="2"/>
      <c r="C1683" s="648"/>
      <c r="D1683" s="478"/>
      <c r="E1683" s="477"/>
      <c r="F1683" s="430"/>
      <c r="G1683" s="431"/>
      <c r="H1683" s="432"/>
      <c r="I1683" s="442"/>
      <c r="J1683" s="443"/>
      <c r="K1683" s="432"/>
      <c r="L1683" s="442"/>
      <c r="M1683" s="434"/>
      <c r="N1683" s="434"/>
    </row>
    <row r="1684" spans="1:14" customFormat="1" ht="15" x14ac:dyDescent="0.25">
      <c r="A1684" s="2"/>
      <c r="B1684" s="2"/>
      <c r="C1684" s="648"/>
      <c r="D1684" s="478"/>
      <c r="E1684" s="477"/>
      <c r="F1684" s="430"/>
      <c r="G1684" s="431"/>
      <c r="H1684" s="432"/>
      <c r="I1684" s="442"/>
      <c r="J1684" s="443"/>
      <c r="K1684" s="432"/>
      <c r="L1684" s="442"/>
      <c r="M1684" s="434"/>
      <c r="N1684" s="434"/>
    </row>
    <row r="1685" spans="1:14" customFormat="1" ht="15" x14ac:dyDescent="0.25">
      <c r="A1685" s="2"/>
      <c r="B1685" s="2"/>
      <c r="C1685" s="648"/>
      <c r="D1685" s="478"/>
      <c r="E1685" s="477"/>
      <c r="F1685" s="430"/>
      <c r="G1685" s="431"/>
      <c r="H1685" s="432"/>
      <c r="I1685" s="442"/>
      <c r="J1685" s="443"/>
      <c r="K1685" s="432"/>
      <c r="L1685" s="442"/>
      <c r="M1685" s="434"/>
      <c r="N1685" s="434"/>
    </row>
    <row r="1686" spans="1:14" customFormat="1" ht="15" x14ac:dyDescent="0.25">
      <c r="A1686" s="2"/>
      <c r="B1686" s="2"/>
      <c r="C1686" s="648"/>
      <c r="D1686" s="478"/>
      <c r="E1686" s="477"/>
      <c r="F1686" s="430"/>
      <c r="G1686" s="431"/>
      <c r="H1686" s="432"/>
      <c r="I1686" s="442"/>
      <c r="J1686" s="443"/>
      <c r="K1686" s="432"/>
      <c r="L1686" s="442"/>
      <c r="M1686" s="434"/>
      <c r="N1686" s="434"/>
    </row>
    <row r="1687" spans="1:14" customFormat="1" ht="15" x14ac:dyDescent="0.25">
      <c r="A1687" s="2"/>
      <c r="B1687" s="2"/>
      <c r="C1687" s="648"/>
      <c r="D1687" s="478"/>
      <c r="E1687" s="477"/>
      <c r="F1687" s="430"/>
      <c r="G1687" s="431"/>
      <c r="H1687" s="432"/>
      <c r="I1687" s="442"/>
      <c r="J1687" s="443"/>
      <c r="K1687" s="432"/>
      <c r="L1687" s="442"/>
      <c r="M1687" s="434"/>
      <c r="N1687" s="434"/>
    </row>
    <row r="1688" spans="1:14" customFormat="1" ht="15" x14ac:dyDescent="0.25">
      <c r="A1688" s="2"/>
      <c r="B1688" s="2"/>
      <c r="C1688" s="648"/>
      <c r="D1688" s="478"/>
      <c r="E1688" s="477"/>
      <c r="F1688" s="430"/>
      <c r="G1688" s="431"/>
      <c r="H1688" s="432"/>
      <c r="I1688" s="442"/>
      <c r="J1688" s="443"/>
      <c r="K1688" s="432"/>
      <c r="L1688" s="442"/>
      <c r="M1688" s="434"/>
      <c r="N1688" s="434"/>
    </row>
    <row r="1689" spans="1:14" customFormat="1" ht="15" x14ac:dyDescent="0.25">
      <c r="A1689" s="2"/>
      <c r="B1689" s="2"/>
      <c r="C1689" s="648"/>
      <c r="D1689" s="478"/>
      <c r="E1689" s="477"/>
      <c r="F1689" s="430"/>
      <c r="G1689" s="431"/>
      <c r="H1689" s="432"/>
      <c r="I1689" s="442"/>
      <c r="J1689" s="443"/>
      <c r="K1689" s="432"/>
      <c r="L1689" s="442"/>
      <c r="M1689" s="434"/>
      <c r="N1689" s="434"/>
    </row>
    <row r="1690" spans="1:14" customFormat="1" ht="15" x14ac:dyDescent="0.25">
      <c r="A1690" s="2"/>
      <c r="B1690" s="2"/>
      <c r="C1690" s="648"/>
      <c r="D1690" s="478"/>
      <c r="E1690" s="477"/>
      <c r="F1690" s="430"/>
      <c r="G1690" s="431"/>
      <c r="H1690" s="432"/>
      <c r="I1690" s="442"/>
      <c r="J1690" s="443"/>
      <c r="K1690" s="432"/>
      <c r="L1690" s="442"/>
      <c r="M1690" s="434"/>
      <c r="N1690" s="434"/>
    </row>
    <row r="1691" spans="1:14" customFormat="1" ht="15" x14ac:dyDescent="0.25">
      <c r="A1691" s="2"/>
      <c r="B1691" s="2"/>
      <c r="C1691" s="648"/>
      <c r="D1691" s="478"/>
      <c r="E1691" s="478"/>
      <c r="F1691" s="197"/>
      <c r="G1691" s="281"/>
      <c r="H1691" s="294"/>
      <c r="I1691" s="301"/>
      <c r="J1691" s="302"/>
      <c r="K1691" s="294"/>
      <c r="L1691" s="301"/>
      <c r="M1691" s="303"/>
      <c r="N1691" s="303"/>
    </row>
    <row r="1692" spans="1:14" customFormat="1" ht="15" x14ac:dyDescent="0.25">
      <c r="A1692" s="2"/>
      <c r="B1692" s="2"/>
      <c r="C1692" s="648"/>
      <c r="D1692" s="478"/>
      <c r="E1692" s="478"/>
      <c r="F1692" s="197"/>
      <c r="G1692" s="281"/>
      <c r="H1692" s="294"/>
      <c r="I1692" s="301"/>
      <c r="J1692" s="302"/>
      <c r="K1692" s="294"/>
      <c r="L1692" s="301"/>
      <c r="M1692" s="303"/>
      <c r="N1692" s="303"/>
    </row>
    <row r="1693" spans="1:14" customFormat="1" ht="15" x14ac:dyDescent="0.25">
      <c r="A1693" s="2"/>
      <c r="B1693" s="2"/>
      <c r="C1693" s="648"/>
      <c r="D1693" s="478"/>
      <c r="E1693" s="478"/>
      <c r="F1693" s="197"/>
      <c r="G1693" s="281"/>
      <c r="H1693" s="294"/>
      <c r="I1693" s="301"/>
      <c r="J1693" s="302"/>
      <c r="K1693" s="294"/>
      <c r="L1693" s="301"/>
      <c r="M1693" s="303"/>
      <c r="N1693" s="303"/>
    </row>
    <row r="1694" spans="1:14" customFormat="1" ht="15" x14ac:dyDescent="0.25">
      <c r="A1694" s="2"/>
      <c r="B1694" s="2"/>
      <c r="C1694" s="648"/>
      <c r="D1694" s="478"/>
      <c r="E1694" s="478"/>
      <c r="F1694" s="197"/>
      <c r="G1694" s="281"/>
      <c r="H1694" s="294"/>
      <c r="I1694" s="301"/>
      <c r="J1694" s="302"/>
      <c r="K1694" s="294"/>
      <c r="L1694" s="301"/>
      <c r="M1694" s="303"/>
      <c r="N1694" s="303"/>
    </row>
    <row r="1695" spans="1:14" customFormat="1" ht="15" x14ac:dyDescent="0.25">
      <c r="A1695" s="2"/>
      <c r="B1695" s="2"/>
      <c r="C1695" s="648"/>
      <c r="D1695" s="478"/>
      <c r="E1695" s="478"/>
      <c r="F1695" s="197"/>
      <c r="G1695" s="281"/>
      <c r="H1695" s="294"/>
      <c r="I1695" s="301"/>
      <c r="J1695" s="302"/>
      <c r="K1695" s="294"/>
      <c r="L1695" s="301"/>
      <c r="M1695" s="303"/>
      <c r="N1695" s="303"/>
    </row>
    <row r="1696" spans="1:14" customFormat="1" ht="15" x14ac:dyDescent="0.25">
      <c r="A1696" s="2"/>
      <c r="B1696" s="2"/>
      <c r="C1696" s="648"/>
      <c r="D1696" s="478"/>
      <c r="E1696" s="478"/>
      <c r="F1696" s="197"/>
      <c r="G1696" s="281"/>
      <c r="H1696" s="294"/>
      <c r="I1696" s="301"/>
      <c r="J1696" s="302"/>
      <c r="K1696" s="294"/>
      <c r="L1696" s="301"/>
      <c r="M1696" s="303"/>
      <c r="N1696" s="303"/>
    </row>
    <row r="1697" spans="1:53" customFormat="1" ht="15" x14ac:dyDescent="0.25">
      <c r="A1697" s="2"/>
      <c r="B1697" s="2"/>
      <c r="C1697" s="648"/>
      <c r="D1697" s="478"/>
      <c r="E1697" s="478"/>
      <c r="F1697" s="197"/>
      <c r="G1697" s="281"/>
      <c r="H1697" s="294"/>
      <c r="I1697" s="301"/>
      <c r="J1697" s="302"/>
      <c r="K1697" s="294"/>
      <c r="L1697" s="301"/>
      <c r="M1697" s="303"/>
      <c r="N1697" s="303"/>
    </row>
    <row r="1698" spans="1:53" customFormat="1" ht="15" x14ac:dyDescent="0.25">
      <c r="A1698" s="2"/>
      <c r="B1698" s="2"/>
      <c r="C1698" s="648"/>
      <c r="D1698" s="478"/>
      <c r="E1698" s="478"/>
      <c r="F1698" s="197"/>
      <c r="G1698" s="281"/>
      <c r="H1698" s="294"/>
      <c r="I1698" s="301"/>
      <c r="J1698" s="302"/>
      <c r="K1698" s="294"/>
      <c r="L1698" s="301"/>
      <c r="M1698" s="303"/>
      <c r="N1698" s="303"/>
    </row>
    <row r="1699" spans="1:53" customFormat="1" ht="15" x14ac:dyDescent="0.25">
      <c r="A1699" s="2"/>
      <c r="B1699" s="2"/>
      <c r="C1699" s="648"/>
      <c r="D1699" s="478"/>
      <c r="E1699" s="478"/>
      <c r="F1699" s="197"/>
      <c r="G1699" s="281"/>
      <c r="H1699" s="294"/>
      <c r="I1699" s="301"/>
      <c r="J1699" s="302"/>
      <c r="K1699" s="294"/>
      <c r="L1699" s="301"/>
      <c r="M1699" s="303"/>
      <c r="N1699" s="303"/>
    </row>
    <row r="1700" spans="1:53" customFormat="1" ht="15" x14ac:dyDescent="0.25">
      <c r="A1700" s="2"/>
      <c r="B1700" s="2"/>
      <c r="C1700" s="648"/>
      <c r="D1700" s="478"/>
      <c r="E1700" s="478"/>
      <c r="F1700" s="197"/>
      <c r="G1700" s="281"/>
      <c r="H1700" s="294"/>
      <c r="I1700" s="301"/>
      <c r="J1700" s="302"/>
      <c r="K1700" s="294"/>
      <c r="L1700" s="301"/>
      <c r="M1700" s="303"/>
      <c r="N1700" s="303"/>
    </row>
    <row r="1701" spans="1:53" customFormat="1" ht="15" x14ac:dyDescent="0.25">
      <c r="A1701" s="2"/>
      <c r="B1701" s="2"/>
      <c r="C1701" s="648"/>
      <c r="D1701" s="478"/>
      <c r="E1701" s="478"/>
      <c r="F1701" s="197"/>
      <c r="G1701" s="281"/>
      <c r="H1701" s="294"/>
      <c r="I1701" s="301"/>
      <c r="J1701" s="302"/>
      <c r="K1701" s="294"/>
      <c r="L1701" s="301"/>
      <c r="M1701" s="303"/>
      <c r="N1701" s="303"/>
    </row>
    <row r="1702" spans="1:53" customFormat="1" ht="15" x14ac:dyDescent="0.25">
      <c r="A1702" s="2"/>
      <c r="B1702" s="2"/>
      <c r="C1702" s="648"/>
      <c r="D1702" s="478"/>
      <c r="E1702" s="478"/>
      <c r="F1702" s="197"/>
      <c r="G1702" s="281"/>
      <c r="H1702" s="294"/>
      <c r="I1702" s="301"/>
      <c r="J1702" s="302"/>
      <c r="K1702" s="294"/>
      <c r="L1702" s="301"/>
      <c r="M1702" s="303"/>
      <c r="N1702" s="303"/>
    </row>
    <row r="1703" spans="1:53" customFormat="1" ht="15" x14ac:dyDescent="0.25">
      <c r="A1703" s="2"/>
      <c r="B1703" s="2"/>
      <c r="C1703" s="648"/>
      <c r="D1703" s="478"/>
      <c r="E1703" s="478"/>
      <c r="F1703" s="197"/>
      <c r="G1703" s="281"/>
      <c r="H1703" s="294"/>
      <c r="I1703" s="301"/>
      <c r="J1703" s="302"/>
      <c r="K1703" s="294"/>
      <c r="L1703" s="301"/>
      <c r="M1703" s="303"/>
      <c r="N1703" s="303"/>
    </row>
    <row r="1704" spans="1:53" customFormat="1" ht="15" x14ac:dyDescent="0.25">
      <c r="A1704" s="2"/>
      <c r="B1704" s="2"/>
      <c r="C1704" s="648"/>
      <c r="D1704" s="478"/>
      <c r="E1704" s="478"/>
      <c r="F1704" s="197"/>
      <c r="G1704" s="281"/>
      <c r="H1704" s="294"/>
      <c r="I1704" s="301"/>
      <c r="J1704" s="302"/>
      <c r="K1704" s="294"/>
      <c r="L1704" s="301"/>
      <c r="M1704" s="303"/>
      <c r="N1704" s="303"/>
    </row>
    <row r="1705" spans="1:53" customFormat="1" ht="15" x14ac:dyDescent="0.25">
      <c r="A1705" s="2"/>
      <c r="B1705" s="2"/>
      <c r="C1705" s="648"/>
      <c r="D1705" s="478"/>
      <c r="E1705" s="478"/>
      <c r="F1705" s="197"/>
      <c r="G1705" s="281"/>
      <c r="H1705" s="294"/>
      <c r="I1705" s="301"/>
      <c r="J1705" s="302"/>
      <c r="K1705" s="294"/>
      <c r="L1705" s="301"/>
      <c r="M1705" s="303"/>
      <c r="N1705" s="303"/>
    </row>
    <row r="1706" spans="1:53" customFormat="1" ht="15" x14ac:dyDescent="0.25">
      <c r="A1706" s="2"/>
      <c r="B1706" s="2"/>
      <c r="C1706" s="648"/>
      <c r="D1706" s="478"/>
      <c r="E1706" s="478"/>
      <c r="F1706" s="197"/>
      <c r="G1706" s="281"/>
      <c r="H1706" s="294"/>
      <c r="I1706" s="301"/>
      <c r="J1706" s="302"/>
      <c r="K1706" s="294"/>
      <c r="L1706" s="301"/>
      <c r="M1706" s="303"/>
      <c r="N1706" s="303"/>
    </row>
    <row r="1707" spans="1:53" customFormat="1" ht="15" x14ac:dyDescent="0.25">
      <c r="A1707" s="2"/>
      <c r="B1707" s="2"/>
      <c r="C1707" s="648"/>
      <c r="D1707" s="478"/>
      <c r="E1707" s="478"/>
      <c r="F1707" s="197"/>
      <c r="G1707" s="281"/>
      <c r="H1707" s="294"/>
      <c r="I1707" s="301"/>
      <c r="J1707" s="302"/>
      <c r="K1707" s="294"/>
      <c r="L1707" s="301"/>
      <c r="M1707" s="303"/>
      <c r="N1707" s="303"/>
    </row>
    <row r="1708" spans="1:53" customFormat="1" ht="15" x14ac:dyDescent="0.25">
      <c r="A1708" s="2"/>
      <c r="B1708" s="2"/>
      <c r="C1708" s="648"/>
      <c r="D1708" s="478"/>
      <c r="E1708" s="478"/>
      <c r="F1708" s="197"/>
      <c r="G1708" s="281"/>
      <c r="H1708" s="294"/>
      <c r="I1708" s="301"/>
      <c r="J1708" s="302"/>
      <c r="K1708" s="294"/>
      <c r="L1708" s="301"/>
      <c r="M1708" s="303"/>
      <c r="N1708" s="303"/>
    </row>
    <row r="1709" spans="1:53" ht="15" x14ac:dyDescent="0.25">
      <c r="C1709" s="648"/>
      <c r="D1709" s="478"/>
      <c r="E1709" s="478"/>
      <c r="F1709" s="197"/>
      <c r="G1709" s="281"/>
      <c r="H1709" s="294"/>
      <c r="I1709" s="301"/>
      <c r="J1709" s="302"/>
      <c r="K1709" s="294"/>
      <c r="L1709" s="301"/>
      <c r="M1709" s="303"/>
      <c r="N1709" s="303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</row>
    <row r="1710" spans="1:53" ht="15" x14ac:dyDescent="0.25">
      <c r="C1710" s="648"/>
      <c r="D1710" s="478"/>
      <c r="E1710" s="478"/>
      <c r="F1710" s="197"/>
      <c r="G1710" s="281"/>
      <c r="H1710" s="294"/>
      <c r="I1710" s="301"/>
      <c r="J1710" s="302"/>
      <c r="K1710" s="294"/>
      <c r="L1710" s="301"/>
      <c r="M1710" s="303"/>
      <c r="N1710" s="303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</row>
    <row r="1711" spans="1:53" ht="15" x14ac:dyDescent="0.25">
      <c r="C1711" s="648"/>
      <c r="D1711" s="478"/>
      <c r="E1711" s="478"/>
      <c r="F1711" s="197"/>
      <c r="G1711" s="281"/>
      <c r="H1711" s="294"/>
      <c r="I1711" s="301"/>
      <c r="J1711" s="302"/>
      <c r="K1711" s="294"/>
      <c r="L1711" s="301"/>
      <c r="M1711" s="303"/>
      <c r="N1711" s="303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</row>
    <row r="1712" spans="1:53" ht="15" x14ac:dyDescent="0.25">
      <c r="C1712" s="648"/>
      <c r="D1712" s="478"/>
      <c r="E1712" s="478"/>
      <c r="F1712" s="197"/>
      <c r="G1712" s="281"/>
      <c r="H1712" s="294"/>
      <c r="I1712" s="301"/>
      <c r="J1712" s="302"/>
      <c r="K1712" s="294"/>
      <c r="L1712" s="301"/>
      <c r="M1712" s="303"/>
      <c r="N1712" s="303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</row>
    <row r="1713" spans="3:53" ht="15" x14ac:dyDescent="0.25">
      <c r="C1713" s="648"/>
      <c r="D1713" s="478"/>
      <c r="E1713" s="478"/>
      <c r="F1713" s="197"/>
      <c r="G1713" s="281"/>
      <c r="H1713" s="294"/>
      <c r="I1713" s="301"/>
      <c r="J1713" s="302"/>
      <c r="K1713" s="294"/>
      <c r="L1713" s="301"/>
      <c r="M1713" s="303"/>
      <c r="N1713" s="30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</row>
    <row r="1714" spans="3:53" ht="15" x14ac:dyDescent="0.25">
      <c r="C1714" s="648"/>
      <c r="D1714" s="478"/>
      <c r="E1714" s="478"/>
      <c r="F1714" s="197"/>
      <c r="G1714" s="281"/>
      <c r="H1714" s="294"/>
      <c r="I1714" s="301"/>
      <c r="J1714" s="302"/>
      <c r="K1714" s="294"/>
      <c r="L1714" s="301"/>
      <c r="M1714" s="303"/>
      <c r="N1714" s="303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</row>
    <row r="1715" spans="3:53" ht="15" x14ac:dyDescent="0.25">
      <c r="C1715" s="648"/>
      <c r="D1715" s="478"/>
      <c r="E1715" s="478"/>
      <c r="F1715" s="197"/>
      <c r="G1715" s="281"/>
      <c r="H1715" s="294"/>
      <c r="I1715" s="301"/>
      <c r="J1715" s="302"/>
      <c r="K1715" s="294"/>
      <c r="L1715" s="301"/>
      <c r="M1715" s="303"/>
      <c r="N1715" s="303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</row>
    <row r="1716" spans="3:53" ht="15" x14ac:dyDescent="0.25">
      <c r="C1716" s="648"/>
      <c r="D1716" s="478"/>
      <c r="E1716" s="478"/>
      <c r="F1716" s="197"/>
      <c r="G1716" s="281"/>
      <c r="H1716" s="294"/>
      <c r="I1716" s="301"/>
      <c r="J1716" s="302"/>
      <c r="K1716" s="294"/>
      <c r="L1716" s="301"/>
      <c r="M1716" s="303"/>
      <c r="N1716" s="303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</row>
    <row r="1717" spans="3:53" ht="15" x14ac:dyDescent="0.25">
      <c r="C1717" s="648"/>
      <c r="D1717" s="478"/>
      <c r="E1717" s="478"/>
      <c r="F1717" s="197"/>
      <c r="G1717" s="281"/>
      <c r="H1717" s="294"/>
      <c r="I1717" s="301"/>
      <c r="J1717" s="302"/>
      <c r="K1717" s="294"/>
      <c r="L1717" s="301"/>
      <c r="M1717" s="303"/>
      <c r="N1717" s="303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</row>
    <row r="1718" spans="3:53" ht="15" x14ac:dyDescent="0.25">
      <c r="C1718" s="648"/>
      <c r="D1718" s="478"/>
      <c r="E1718" s="478"/>
      <c r="F1718" s="197"/>
      <c r="G1718" s="281"/>
      <c r="H1718" s="294"/>
      <c r="I1718" s="301"/>
      <c r="J1718" s="302"/>
      <c r="K1718" s="294"/>
      <c r="L1718" s="301"/>
      <c r="M1718" s="303"/>
      <c r="N1718" s="303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</row>
    <row r="1719" spans="3:53" ht="15" x14ac:dyDescent="0.25">
      <c r="C1719" s="648"/>
      <c r="D1719" s="478"/>
      <c r="E1719" s="478"/>
      <c r="F1719" s="197"/>
      <c r="G1719" s="281"/>
      <c r="H1719" s="294"/>
      <c r="I1719" s="301"/>
      <c r="J1719" s="302"/>
      <c r="K1719" s="294"/>
      <c r="L1719" s="301"/>
      <c r="M1719" s="303"/>
      <c r="N1719" s="303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</row>
    <row r="1720" spans="3:53" ht="15" x14ac:dyDescent="0.25">
      <c r="C1720" s="648"/>
      <c r="D1720" s="478"/>
      <c r="E1720" s="478"/>
      <c r="F1720" s="197"/>
      <c r="G1720" s="281"/>
      <c r="H1720" s="294"/>
      <c r="I1720" s="301"/>
      <c r="J1720" s="302"/>
      <c r="K1720" s="294"/>
      <c r="L1720" s="301"/>
      <c r="M1720" s="303"/>
      <c r="N1720" s="303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</row>
    <row r="1721" spans="3:53" ht="15" x14ac:dyDescent="0.25">
      <c r="C1721" s="648"/>
      <c r="D1721" s="478"/>
      <c r="E1721" s="478"/>
      <c r="F1721" s="197"/>
      <c r="G1721" s="281"/>
      <c r="H1721" s="294"/>
      <c r="I1721" s="301"/>
      <c r="J1721" s="302"/>
      <c r="K1721" s="294"/>
      <c r="L1721" s="301"/>
      <c r="M1721" s="303"/>
      <c r="N1721" s="303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</row>
    <row r="1722" spans="3:53" ht="15" x14ac:dyDescent="0.25">
      <c r="C1722" s="648"/>
      <c r="D1722" s="478"/>
      <c r="E1722" s="478"/>
      <c r="F1722" s="197"/>
      <c r="G1722" s="281"/>
      <c r="H1722" s="294"/>
      <c r="I1722" s="301"/>
      <c r="J1722" s="302"/>
      <c r="K1722" s="294"/>
      <c r="L1722" s="301"/>
      <c r="M1722" s="303"/>
      <c r="N1722" s="303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</row>
    <row r="1723" spans="3:53" ht="15" x14ac:dyDescent="0.25">
      <c r="C1723" s="648"/>
      <c r="D1723" s="478"/>
      <c r="E1723" s="478"/>
      <c r="F1723" s="197"/>
      <c r="G1723" s="281"/>
      <c r="H1723" s="294"/>
      <c r="I1723" s="301"/>
      <c r="J1723" s="302"/>
      <c r="K1723" s="294"/>
      <c r="L1723" s="301"/>
      <c r="M1723" s="303"/>
      <c r="N1723" s="30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</row>
    <row r="1724" spans="3:53" ht="15" x14ac:dyDescent="0.25">
      <c r="C1724" s="648"/>
      <c r="D1724" s="478"/>
      <c r="E1724" s="478"/>
      <c r="F1724" s="197"/>
      <c r="G1724" s="281"/>
      <c r="H1724" s="294"/>
      <c r="I1724" s="301"/>
      <c r="J1724" s="302"/>
      <c r="K1724" s="294"/>
      <c r="L1724" s="301"/>
      <c r="M1724" s="303"/>
      <c r="N1724" s="303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</row>
    <row r="1725" spans="3:53" ht="15" x14ac:dyDescent="0.25">
      <c r="C1725" s="648"/>
      <c r="D1725" s="478"/>
      <c r="E1725" s="478"/>
      <c r="F1725" s="197"/>
      <c r="G1725" s="281"/>
      <c r="H1725" s="294"/>
      <c r="I1725" s="301"/>
      <c r="J1725" s="302"/>
      <c r="K1725" s="294"/>
      <c r="L1725" s="301"/>
      <c r="M1725" s="303"/>
      <c r="N1725" s="303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</row>
    <row r="1726" spans="3:53" ht="15" x14ac:dyDescent="0.25">
      <c r="C1726" s="648"/>
      <c r="D1726" s="478"/>
      <c r="E1726" s="478"/>
      <c r="F1726" s="197"/>
      <c r="G1726" s="281"/>
      <c r="H1726" s="294"/>
      <c r="I1726" s="301"/>
      <c r="J1726" s="302"/>
      <c r="K1726" s="294"/>
      <c r="L1726" s="301"/>
      <c r="M1726" s="303"/>
      <c r="N1726" s="303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</row>
    <row r="1727" spans="3:53" ht="15" x14ac:dyDescent="0.25">
      <c r="C1727" s="648"/>
      <c r="D1727" s="478"/>
      <c r="E1727" s="478"/>
      <c r="F1727" s="197"/>
      <c r="G1727" s="281"/>
      <c r="H1727" s="294"/>
      <c r="I1727" s="301"/>
      <c r="J1727" s="302"/>
      <c r="K1727" s="294"/>
      <c r="L1727" s="301"/>
      <c r="M1727" s="303"/>
      <c r="N1727" s="303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</row>
    <row r="1728" spans="3:53" ht="15" x14ac:dyDescent="0.25">
      <c r="C1728" s="648"/>
      <c r="D1728" s="478"/>
      <c r="E1728" s="478"/>
      <c r="F1728" s="197"/>
      <c r="G1728" s="281"/>
      <c r="H1728" s="294"/>
      <c r="I1728" s="301"/>
      <c r="J1728" s="302"/>
      <c r="K1728" s="294"/>
      <c r="L1728" s="301"/>
      <c r="M1728" s="303"/>
      <c r="N1728" s="303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</row>
    <row r="1729" spans="3:53" ht="15" x14ac:dyDescent="0.25">
      <c r="C1729" s="648"/>
      <c r="D1729" s="478"/>
      <c r="E1729" s="478"/>
      <c r="F1729" s="197"/>
      <c r="G1729" s="281"/>
      <c r="H1729" s="294"/>
      <c r="I1729" s="301"/>
      <c r="J1729" s="302"/>
      <c r="K1729" s="294"/>
      <c r="L1729" s="301"/>
      <c r="M1729" s="303"/>
      <c r="N1729" s="303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</row>
    <row r="1730" spans="3:53" ht="15" x14ac:dyDescent="0.25">
      <c r="C1730" s="648"/>
      <c r="D1730" s="478"/>
      <c r="E1730" s="478"/>
      <c r="F1730" s="197"/>
      <c r="G1730" s="281"/>
      <c r="H1730" s="294"/>
      <c r="I1730" s="301"/>
      <c r="J1730" s="302"/>
      <c r="K1730" s="294"/>
      <c r="L1730" s="301"/>
      <c r="M1730" s="303"/>
      <c r="N1730" s="303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</row>
    <row r="1731" spans="3:53" ht="15" x14ac:dyDescent="0.25">
      <c r="C1731" s="648"/>
      <c r="D1731" s="478"/>
      <c r="E1731" s="478"/>
      <c r="F1731" s="197"/>
      <c r="G1731" s="281"/>
      <c r="H1731" s="294"/>
      <c r="I1731" s="301"/>
      <c r="J1731" s="302"/>
      <c r="K1731" s="294"/>
      <c r="L1731" s="301"/>
      <c r="M1731" s="303"/>
      <c r="N1731" s="303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</row>
    <row r="1732" spans="3:53" ht="15" x14ac:dyDescent="0.25">
      <c r="C1732" s="648"/>
      <c r="D1732" s="478"/>
      <c r="E1732" s="478"/>
      <c r="F1732" s="197"/>
      <c r="G1732" s="281"/>
      <c r="H1732" s="294"/>
      <c r="I1732" s="301"/>
      <c r="J1732" s="302"/>
      <c r="K1732" s="294"/>
      <c r="L1732" s="301"/>
      <c r="M1732" s="303"/>
      <c r="N1732" s="303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</row>
    <row r="1733" spans="3:53" ht="15" x14ac:dyDescent="0.25">
      <c r="C1733" s="648"/>
      <c r="D1733" s="478"/>
      <c r="E1733" s="478"/>
      <c r="F1733" s="197"/>
      <c r="G1733" s="281"/>
      <c r="H1733" s="294"/>
      <c r="I1733" s="301"/>
      <c r="J1733" s="302"/>
      <c r="K1733" s="294"/>
      <c r="L1733" s="301"/>
      <c r="M1733" s="303"/>
      <c r="N1733" s="30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</row>
    <row r="1734" spans="3:53" ht="15" x14ac:dyDescent="0.25">
      <c r="C1734" s="648"/>
      <c r="D1734" s="478"/>
      <c r="E1734" s="478"/>
      <c r="F1734" s="197"/>
      <c r="G1734" s="281"/>
      <c r="H1734" s="294"/>
      <c r="I1734" s="301"/>
      <c r="J1734" s="302"/>
      <c r="K1734" s="294"/>
      <c r="L1734" s="301"/>
      <c r="M1734" s="303"/>
      <c r="N1734" s="303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</row>
    <row r="1735" spans="3:53" ht="15" x14ac:dyDescent="0.25">
      <c r="C1735" s="648"/>
      <c r="D1735" s="478"/>
      <c r="E1735" s="478"/>
      <c r="F1735" s="197"/>
      <c r="G1735" s="281"/>
      <c r="H1735" s="294"/>
      <c r="I1735" s="301"/>
      <c r="J1735" s="302"/>
      <c r="K1735" s="294"/>
      <c r="L1735" s="301"/>
      <c r="M1735" s="303"/>
      <c r="N1735" s="303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</row>
    <row r="1736" spans="3:53" ht="15" x14ac:dyDescent="0.25">
      <c r="C1736" s="648"/>
      <c r="D1736" s="478"/>
      <c r="E1736" s="478"/>
      <c r="F1736" s="197"/>
      <c r="G1736" s="281"/>
      <c r="H1736" s="294"/>
      <c r="I1736" s="301"/>
      <c r="J1736" s="302"/>
      <c r="K1736" s="294"/>
      <c r="L1736" s="301"/>
      <c r="M1736" s="303"/>
      <c r="N1736" s="303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</row>
    <row r="1737" spans="3:53" ht="15" x14ac:dyDescent="0.25">
      <c r="C1737" s="648"/>
      <c r="D1737" s="478"/>
      <c r="E1737" s="478"/>
      <c r="F1737" s="197"/>
      <c r="G1737" s="281"/>
      <c r="H1737" s="294"/>
      <c r="I1737" s="301"/>
      <c r="J1737" s="302"/>
      <c r="K1737" s="294"/>
      <c r="L1737" s="301"/>
      <c r="M1737" s="303"/>
      <c r="N1737" s="303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</row>
    <row r="1738" spans="3:53" ht="15" x14ac:dyDescent="0.25">
      <c r="C1738" s="648"/>
      <c r="D1738" s="478"/>
      <c r="E1738" s="478"/>
      <c r="F1738" s="197"/>
      <c r="G1738" s="281"/>
      <c r="H1738" s="294"/>
      <c r="I1738" s="301"/>
      <c r="J1738" s="302"/>
      <c r="K1738" s="294"/>
      <c r="L1738" s="301"/>
      <c r="M1738" s="303"/>
      <c r="N1738" s="303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</row>
    <row r="1739" spans="3:53" ht="15" x14ac:dyDescent="0.25">
      <c r="C1739" s="648"/>
      <c r="D1739" s="478"/>
      <c r="E1739" s="478"/>
      <c r="F1739" s="197"/>
      <c r="G1739" s="281"/>
      <c r="H1739" s="294"/>
      <c r="I1739" s="301"/>
      <c r="J1739" s="302"/>
      <c r="K1739" s="294"/>
      <c r="L1739" s="301"/>
      <c r="M1739" s="303"/>
      <c r="N1739" s="303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</row>
    <row r="1740" spans="3:53" ht="15" x14ac:dyDescent="0.25">
      <c r="C1740" s="648"/>
      <c r="D1740" s="478"/>
      <c r="E1740" s="478"/>
      <c r="F1740" s="197"/>
      <c r="G1740" s="281"/>
      <c r="H1740" s="294"/>
      <c r="I1740" s="301"/>
      <c r="J1740" s="302"/>
      <c r="K1740" s="294"/>
      <c r="L1740" s="301"/>
      <c r="M1740" s="303"/>
      <c r="N1740" s="303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</row>
    <row r="1741" spans="3:53" ht="15" x14ac:dyDescent="0.25">
      <c r="C1741" s="648"/>
      <c r="D1741" s="478"/>
      <c r="E1741" s="478"/>
      <c r="F1741" s="197"/>
      <c r="G1741" s="281"/>
      <c r="H1741" s="294"/>
      <c r="I1741" s="301"/>
      <c r="J1741" s="302"/>
      <c r="K1741" s="294"/>
      <c r="L1741" s="301"/>
      <c r="M1741" s="303"/>
      <c r="N1741" s="303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</row>
    <row r="1742" spans="3:53" ht="15" x14ac:dyDescent="0.25">
      <c r="C1742" s="648"/>
      <c r="D1742" s="478"/>
      <c r="E1742" s="478"/>
      <c r="F1742" s="197"/>
      <c r="G1742" s="281"/>
      <c r="H1742" s="294"/>
      <c r="I1742" s="301"/>
      <c r="J1742" s="302"/>
      <c r="K1742" s="294"/>
      <c r="L1742" s="301"/>
      <c r="M1742" s="303"/>
      <c r="N1742" s="303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</row>
    <row r="1743" spans="3:53" ht="15" x14ac:dyDescent="0.25">
      <c r="C1743" s="648"/>
      <c r="D1743" s="478"/>
      <c r="E1743" s="478"/>
      <c r="F1743" s="197"/>
      <c r="G1743" s="281"/>
      <c r="H1743" s="294"/>
      <c r="I1743" s="301"/>
      <c r="J1743" s="302"/>
      <c r="K1743" s="294"/>
      <c r="L1743" s="301"/>
      <c r="M1743" s="303"/>
      <c r="N1743" s="30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</row>
    <row r="1744" spans="3:53" ht="15" x14ac:dyDescent="0.25">
      <c r="C1744" s="648"/>
      <c r="D1744" s="478"/>
      <c r="E1744" s="478"/>
      <c r="F1744" s="197"/>
      <c r="G1744" s="281"/>
      <c r="H1744" s="294"/>
      <c r="I1744" s="301"/>
      <c r="J1744" s="302"/>
      <c r="K1744" s="294"/>
      <c r="L1744" s="301"/>
      <c r="M1744" s="303"/>
      <c r="N1744" s="303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</row>
    <row r="1745" spans="3:53" ht="15" x14ac:dyDescent="0.25">
      <c r="C1745" s="648"/>
      <c r="D1745" s="478"/>
      <c r="E1745" s="478"/>
      <c r="F1745" s="197"/>
      <c r="G1745" s="281"/>
      <c r="H1745" s="294"/>
      <c r="I1745" s="301"/>
      <c r="J1745" s="302"/>
      <c r="K1745" s="294"/>
      <c r="L1745" s="301"/>
      <c r="M1745" s="303"/>
      <c r="N1745" s="303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</row>
    <row r="1746" spans="3:53" ht="15" x14ac:dyDescent="0.25">
      <c r="C1746" s="648"/>
    </row>
  </sheetData>
  <phoneticPr fontId="6" type="noConversion"/>
  <printOptions horizontalCentered="1"/>
  <pageMargins left="0.35433070866141703" right="0.23622047244094499" top="0.66929133858267698" bottom="0.47244094488188998" header="0.27559055118110198" footer="0"/>
  <pageSetup paperSize="9" scale="84" firstPageNumber="4" fitToHeight="10" orientation="landscape" useFirstPageNumber="1" r:id="rId1"/>
  <headerFooter>
    <oddHeader xml:space="preserve">&amp;C&amp;"Arial,Regular"&amp;10C/49/7 Rev..
page &amp;P / Seite &amp;P / página &amp;P </oddHeader>
  </headerFooter>
  <rowBreaks count="8" manualBreakCount="8">
    <brk id="190" min="2" max="14" man="1"/>
    <brk id="422" min="2" max="14" man="1"/>
    <brk id="622" min="2" max="14" man="1"/>
    <brk id="841" min="2" max="14" man="1"/>
    <brk id="1003" min="2" max="14" man="1"/>
    <brk id="1155" min="2" max="14" man="1"/>
    <brk id="1312" min="2" max="14" man="1"/>
    <brk id="1475" min="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D529"/>
  <sheetViews>
    <sheetView view="pageBreakPreview" zoomScale="115" zoomScaleNormal="100" zoomScaleSheetLayoutView="115" workbookViewId="0">
      <pane xSplit="3" ySplit="7" topLeftCell="K23" activePane="bottomRight" state="frozen"/>
      <selection pane="topRight" activeCell="D1" sqref="D1"/>
      <selection pane="bottomLeft" activeCell="A8" sqref="A8"/>
      <selection pane="bottomRight" activeCell="D28" sqref="D28"/>
    </sheetView>
  </sheetViews>
  <sheetFormatPr defaultColWidth="4.42578125" defaultRowHeight="12.75" customHeight="1" x14ac:dyDescent="0.25"/>
  <cols>
    <col min="1" max="1" width="2.85546875" style="111" customWidth="1"/>
    <col min="2" max="2" width="3" style="120" customWidth="1"/>
    <col min="3" max="3" width="29.28515625" style="120" customWidth="1"/>
    <col min="4" max="5" width="2.7109375" style="335" customWidth="1"/>
    <col min="6" max="6" width="3.5703125" style="335" customWidth="1"/>
    <col min="7" max="7" width="3.140625" style="335" hidden="1" customWidth="1"/>
    <col min="8" max="8" width="3.140625" style="335" customWidth="1"/>
    <col min="9" max="9" width="2.7109375" style="335" customWidth="1"/>
    <col min="10" max="10" width="3.140625" style="335" hidden="1" customWidth="1"/>
    <col min="11" max="13" width="2.7109375" style="335" customWidth="1"/>
    <col min="14" max="14" width="3.5703125" style="335" customWidth="1"/>
    <col min="15" max="16" width="2.85546875" style="335" customWidth="1"/>
    <col min="17" max="18" width="2.7109375" style="335" customWidth="1"/>
    <col min="19" max="19" width="3" style="335" bestFit="1" customWidth="1"/>
    <col min="20" max="21" width="3.5703125" style="335" bestFit="1" customWidth="1"/>
    <col min="22" max="22" width="2.42578125" style="335" customWidth="1"/>
    <col min="23" max="23" width="2.85546875" style="335" hidden="1" customWidth="1"/>
    <col min="24" max="24" width="2.85546875" style="335" bestFit="1" customWidth="1"/>
    <col min="25" max="25" width="2.140625" style="335" bestFit="1" customWidth="1"/>
    <col min="26" max="26" width="3.5703125" style="335" bestFit="1" customWidth="1"/>
    <col min="27" max="27" width="3.28515625" style="335" customWidth="1"/>
    <col min="28" max="28" width="3" style="335" hidden="1" customWidth="1"/>
    <col min="29" max="30" width="3" style="335" customWidth="1"/>
    <col min="31" max="31" width="2.7109375" style="335" bestFit="1" customWidth="1"/>
    <col min="32" max="32" width="3.5703125" style="335" bestFit="1" customWidth="1"/>
    <col min="33" max="33" width="3.42578125" style="335" customWidth="1"/>
    <col min="34" max="34" width="3.5703125" style="335" bestFit="1" customWidth="1"/>
    <col min="35" max="35" width="2.85546875" style="335" customWidth="1"/>
    <col min="36" max="36" width="3.140625" style="335" hidden="1" customWidth="1"/>
    <col min="37" max="37" width="3" style="335" bestFit="1" customWidth="1"/>
    <col min="38" max="38" width="2.7109375" style="335" hidden="1" customWidth="1"/>
    <col min="39" max="39" width="3" style="335" customWidth="1"/>
    <col min="40" max="40" width="3.28515625" style="335" hidden="1" customWidth="1"/>
    <col min="41" max="42" width="2.85546875" style="335" customWidth="1"/>
    <col min="43" max="43" width="2.42578125" style="335" hidden="1" customWidth="1"/>
    <col min="44" max="44" width="4.7109375" style="335" customWidth="1"/>
    <col min="45" max="45" width="3.140625" style="335" bestFit="1" customWidth="1"/>
    <col min="46" max="46" width="3" style="335" bestFit="1" customWidth="1"/>
    <col min="47" max="47" width="2.7109375" style="335" customWidth="1"/>
    <col min="48" max="48" width="0.140625" style="335" hidden="1" customWidth="1"/>
    <col min="49" max="50" width="2.7109375" style="335" bestFit="1" customWidth="1"/>
    <col min="51" max="51" width="3" style="335" customWidth="1"/>
    <col min="52" max="52" width="0.28515625" style="335" hidden="1" customWidth="1"/>
    <col min="53" max="53" width="3.140625" style="335" bestFit="1" customWidth="1"/>
    <col min="54" max="54" width="3" style="335" bestFit="1" customWidth="1"/>
    <col min="55" max="55" width="2.85546875" style="335" customWidth="1"/>
    <col min="56" max="56" width="2.85546875" style="335" bestFit="1" customWidth="1"/>
    <col min="57" max="57" width="2.7109375" style="335" customWidth="1"/>
    <col min="58" max="58" width="2.28515625" style="335" bestFit="1" customWidth="1"/>
    <col min="59" max="59" width="3" style="335" bestFit="1" customWidth="1"/>
    <col min="60" max="60" width="2.85546875" style="335" bestFit="1" customWidth="1"/>
    <col min="61" max="61" width="2.7109375" style="335" customWidth="1"/>
    <col min="62" max="62" width="4.7109375" style="335" customWidth="1"/>
    <col min="63" max="63" width="2.7109375" style="335" customWidth="1"/>
    <col min="64" max="64" width="3" style="335" hidden="1" customWidth="1"/>
    <col min="65" max="65" width="3.140625" style="335" hidden="1" customWidth="1"/>
    <col min="66" max="66" width="3" style="335" customWidth="1"/>
    <col min="67" max="67" width="3.5703125" style="335" bestFit="1" customWidth="1"/>
    <col min="68" max="68" width="5.42578125" style="335" customWidth="1"/>
    <col min="69" max="69" width="6.85546875" style="1" customWidth="1"/>
    <col min="70" max="70" width="3" style="111" customWidth="1"/>
    <col min="71" max="71" width="9.5703125" style="111" customWidth="1"/>
    <col min="72" max="78" width="3" style="111" customWidth="1"/>
    <col min="79" max="16384" width="4.42578125" style="111"/>
  </cols>
  <sheetData>
    <row r="1" spans="1:95" s="205" customFormat="1" ht="25.5" customHeight="1" x14ac:dyDescent="0.2">
      <c r="B1" s="558" t="s">
        <v>446</v>
      </c>
      <c r="C1" s="206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7"/>
      <c r="BM1" s="407"/>
      <c r="BN1" s="407"/>
      <c r="BO1" s="407"/>
      <c r="BP1" s="407"/>
      <c r="BQ1" s="200"/>
    </row>
    <row r="2" spans="1:95" s="207" customFormat="1" ht="26.25" customHeight="1" x14ac:dyDescent="0.25">
      <c r="B2" s="558" t="s">
        <v>447</v>
      </c>
      <c r="C2" s="206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208"/>
    </row>
    <row r="3" spans="1:95" s="207" customFormat="1" ht="24.75" customHeight="1" x14ac:dyDescent="0.25">
      <c r="B3" s="558" t="s">
        <v>448</v>
      </c>
      <c r="C3" s="206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  <c r="AY3" s="407"/>
      <c r="AZ3" s="407"/>
      <c r="BA3" s="407"/>
      <c r="BB3" s="407"/>
      <c r="BC3" s="407"/>
      <c r="BD3" s="407"/>
      <c r="BE3" s="407"/>
      <c r="BF3" s="407"/>
      <c r="BG3" s="407"/>
      <c r="BH3" s="407"/>
      <c r="BI3" s="407"/>
      <c r="BJ3" s="407"/>
      <c r="BK3" s="407"/>
      <c r="BL3" s="407"/>
      <c r="BM3" s="407"/>
      <c r="BN3" s="407"/>
      <c r="BO3" s="407"/>
      <c r="BP3" s="407"/>
      <c r="BQ3" s="209"/>
    </row>
    <row r="4" spans="1:95" s="207" customFormat="1" ht="21.75" customHeight="1" x14ac:dyDescent="0.2">
      <c r="B4" s="558" t="s">
        <v>449</v>
      </c>
      <c r="C4" s="206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7"/>
      <c r="BQ4" s="201"/>
    </row>
    <row r="5" spans="1:95" s="207" customFormat="1" ht="16.5" customHeight="1" x14ac:dyDescent="0.2">
      <c r="B5" s="206"/>
      <c r="C5" s="206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3"/>
      <c r="AR5" s="653"/>
      <c r="AS5" s="653"/>
      <c r="AT5" s="653"/>
      <c r="AU5" s="653"/>
      <c r="AV5" s="653"/>
      <c r="AW5" s="653"/>
      <c r="AX5" s="653"/>
      <c r="AY5" s="653"/>
      <c r="AZ5" s="653"/>
      <c r="BA5" s="653"/>
      <c r="BB5" s="653"/>
      <c r="BC5" s="653"/>
      <c r="BD5" s="653"/>
      <c r="BE5" s="653"/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336"/>
      <c r="BQ5" s="210"/>
    </row>
    <row r="6" spans="1:95" s="307" customFormat="1" ht="16.5" customHeight="1" x14ac:dyDescent="0.2">
      <c r="B6" s="415" t="s">
        <v>257</v>
      </c>
      <c r="C6" s="97"/>
      <c r="D6" s="337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195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</row>
    <row r="7" spans="1:95" s="309" customFormat="1" ht="12" x14ac:dyDescent="0.2">
      <c r="B7" s="416" t="s">
        <v>258</v>
      </c>
      <c r="C7" s="99"/>
      <c r="D7" s="485" t="s">
        <v>3</v>
      </c>
      <c r="E7" s="486" t="s">
        <v>4</v>
      </c>
      <c r="F7" s="486" t="s">
        <v>7</v>
      </c>
      <c r="G7" s="561" t="s">
        <v>184</v>
      </c>
      <c r="H7" s="561" t="s">
        <v>8</v>
      </c>
      <c r="I7" s="486" t="s">
        <v>9</v>
      </c>
      <c r="J7" s="486" t="s">
        <v>10</v>
      </c>
      <c r="K7" s="486" t="s">
        <v>11</v>
      </c>
      <c r="L7" s="486" t="s">
        <v>64</v>
      </c>
      <c r="M7" s="486" t="s">
        <v>12</v>
      </c>
      <c r="N7" s="486" t="s">
        <v>13</v>
      </c>
      <c r="O7" s="486" t="s">
        <v>14</v>
      </c>
      <c r="P7" s="486" t="s">
        <v>54</v>
      </c>
      <c r="Q7" s="486" t="s">
        <v>15</v>
      </c>
      <c r="R7" s="486" t="s">
        <v>132</v>
      </c>
      <c r="S7" s="486" t="s">
        <v>16</v>
      </c>
      <c r="T7" s="486" t="s">
        <v>17</v>
      </c>
      <c r="U7" s="486" t="s">
        <v>18</v>
      </c>
      <c r="V7" s="486" t="s">
        <v>20</v>
      </c>
      <c r="W7" s="486" t="s">
        <v>53</v>
      </c>
      <c r="X7" s="486" t="s">
        <v>21</v>
      </c>
      <c r="Y7" s="486" t="s">
        <v>22</v>
      </c>
      <c r="Z7" s="486" t="s">
        <v>23</v>
      </c>
      <c r="AA7" s="486" t="s">
        <v>24</v>
      </c>
      <c r="AB7" s="486" t="s">
        <v>196</v>
      </c>
      <c r="AC7" s="486" t="s">
        <v>58</v>
      </c>
      <c r="AD7" s="486" t="s">
        <v>25</v>
      </c>
      <c r="AE7" s="486" t="s">
        <v>26</v>
      </c>
      <c r="AF7" s="486" t="s">
        <v>27</v>
      </c>
      <c r="AG7" s="486" t="s">
        <v>28</v>
      </c>
      <c r="AH7" s="486" t="s">
        <v>29</v>
      </c>
      <c r="AI7" s="486" t="s">
        <v>30</v>
      </c>
      <c r="AJ7" s="486" t="s">
        <v>52</v>
      </c>
      <c r="AK7" s="486" t="s">
        <v>59</v>
      </c>
      <c r="AL7" s="486" t="s">
        <v>122</v>
      </c>
      <c r="AM7" s="486" t="s">
        <v>60</v>
      </c>
      <c r="AN7" s="486" t="s">
        <v>136</v>
      </c>
      <c r="AO7" s="486" t="s">
        <v>55</v>
      </c>
      <c r="AP7" s="486" t="s">
        <v>31</v>
      </c>
      <c r="AQ7" s="486" t="s">
        <v>61</v>
      </c>
      <c r="AR7" s="486" t="s">
        <v>32</v>
      </c>
      <c r="AS7" s="486" t="s">
        <v>33</v>
      </c>
      <c r="AT7" s="486" t="s">
        <v>35</v>
      </c>
      <c r="AU7" s="486" t="s">
        <v>56</v>
      </c>
      <c r="AV7" s="486" t="s">
        <v>359</v>
      </c>
      <c r="AW7" s="486" t="s">
        <v>36</v>
      </c>
      <c r="AX7" s="486" t="s">
        <v>37</v>
      </c>
      <c r="AY7" s="486" t="s">
        <v>39</v>
      </c>
      <c r="AZ7" s="486" t="s">
        <v>124</v>
      </c>
      <c r="BA7" s="486" t="s">
        <v>63</v>
      </c>
      <c r="BB7" s="486" t="s">
        <v>189</v>
      </c>
      <c r="BC7" s="486" t="s">
        <v>41</v>
      </c>
      <c r="BD7" s="486" t="s">
        <v>42</v>
      </c>
      <c r="BE7" s="486" t="s">
        <v>127</v>
      </c>
      <c r="BF7" s="486" t="s">
        <v>43</v>
      </c>
      <c r="BG7" s="486" t="s">
        <v>45</v>
      </c>
      <c r="BH7" s="486" t="s">
        <v>138</v>
      </c>
      <c r="BI7" s="486" t="s">
        <v>47</v>
      </c>
      <c r="BJ7" s="486" t="s">
        <v>48</v>
      </c>
      <c r="BK7" s="486" t="s">
        <v>49</v>
      </c>
      <c r="BL7" s="486" t="s">
        <v>129</v>
      </c>
      <c r="BM7" s="486" t="s">
        <v>188</v>
      </c>
      <c r="BN7" s="486" t="s">
        <v>51</v>
      </c>
      <c r="BO7" s="486" t="s">
        <v>5</v>
      </c>
      <c r="BP7" s="487" t="s">
        <v>130</v>
      </c>
      <c r="BQ7" s="196"/>
      <c r="BR7" s="310"/>
      <c r="BS7" s="310"/>
      <c r="BT7" s="310"/>
      <c r="BU7" s="310"/>
      <c r="BV7" s="311"/>
      <c r="BW7" s="310"/>
      <c r="BX7" s="310"/>
      <c r="BY7" s="310"/>
      <c r="BZ7" s="310"/>
      <c r="CA7" s="312"/>
      <c r="CB7" s="312"/>
      <c r="CC7" s="312"/>
      <c r="CD7" s="312"/>
      <c r="CE7" s="312"/>
      <c r="CF7" s="312"/>
      <c r="CG7" s="312"/>
      <c r="CH7" s="312"/>
    </row>
    <row r="8" spans="1:95" s="203" customFormat="1" ht="7.5" customHeight="1" x14ac:dyDescent="0.2">
      <c r="B8" s="204"/>
      <c r="C8" s="313"/>
      <c r="D8" s="488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89"/>
      <c r="AW8" s="489"/>
      <c r="AX8" s="489"/>
      <c r="AY8" s="489"/>
      <c r="AZ8" s="489"/>
      <c r="BA8" s="489"/>
      <c r="BB8" s="489"/>
      <c r="BC8" s="489"/>
      <c r="BD8" s="489"/>
      <c r="BE8" s="489"/>
      <c r="BF8" s="489"/>
      <c r="BG8" s="489"/>
      <c r="BH8" s="489"/>
      <c r="BI8" s="489"/>
      <c r="BJ8" s="489"/>
      <c r="BK8" s="489"/>
      <c r="BL8" s="489"/>
      <c r="BM8" s="489"/>
      <c r="BN8" s="489"/>
      <c r="BO8" s="489"/>
      <c r="BP8" s="490"/>
      <c r="BQ8" s="363"/>
      <c r="BR8" s="364"/>
      <c r="BS8" s="364"/>
      <c r="BT8" s="364"/>
      <c r="BU8" s="364"/>
      <c r="BV8" s="364"/>
      <c r="BW8" s="364"/>
      <c r="BX8" s="364"/>
      <c r="BY8" s="364"/>
      <c r="BZ8" s="364"/>
      <c r="CA8" s="365"/>
      <c r="CB8" s="365"/>
      <c r="CC8" s="365"/>
      <c r="CD8" s="365"/>
      <c r="CE8" s="365"/>
      <c r="CF8" s="365"/>
      <c r="CG8" s="365"/>
      <c r="CH8" s="365"/>
      <c r="CI8" s="366"/>
      <c r="CJ8" s="366"/>
      <c r="CK8" s="366"/>
      <c r="CL8" s="366"/>
      <c r="CM8" s="366"/>
      <c r="CN8" s="366"/>
      <c r="CO8" s="366"/>
      <c r="CP8" s="366"/>
      <c r="CQ8" s="366"/>
    </row>
    <row r="9" spans="1:95" s="102" customFormat="1" ht="13.5" customHeight="1" x14ac:dyDescent="0.2">
      <c r="A9" s="100">
        <v>1</v>
      </c>
      <c r="B9" s="101" t="s">
        <v>182</v>
      </c>
      <c r="C9" s="314" t="s">
        <v>259</v>
      </c>
      <c r="D9" s="491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492"/>
      <c r="BF9" s="492"/>
      <c r="BG9" s="492"/>
      <c r="BH9" s="492"/>
      <c r="BI9" s="492"/>
      <c r="BJ9" s="492"/>
      <c r="BK9" s="492"/>
      <c r="BL9" s="492"/>
      <c r="BM9" s="492"/>
      <c r="BN9" s="492"/>
      <c r="BO9" s="492"/>
      <c r="BP9" s="506">
        <f t="shared" ref="BP9:BP56" si="0">SUM(D9:BO9)</f>
        <v>0</v>
      </c>
      <c r="BQ9" s="368">
        <f>SUM(BS9:CN9)</f>
        <v>0</v>
      </c>
      <c r="BR9" s="369"/>
      <c r="BS9" s="370"/>
      <c r="BT9" s="370"/>
      <c r="BU9" s="370"/>
      <c r="BV9" s="370"/>
      <c r="BW9" s="370"/>
      <c r="BX9" s="370"/>
      <c r="BY9" s="370"/>
      <c r="BZ9" s="370"/>
      <c r="CA9" s="370"/>
      <c r="CB9" s="370"/>
      <c r="CC9" s="370"/>
      <c r="CD9" s="370"/>
      <c r="CE9" s="370"/>
      <c r="CF9" s="370"/>
      <c r="CG9" s="370"/>
      <c r="CH9" s="370"/>
      <c r="CI9" s="370"/>
      <c r="CJ9" s="370"/>
      <c r="CK9" s="370"/>
      <c r="CL9" s="370"/>
      <c r="CM9" s="370"/>
      <c r="CN9" s="370"/>
      <c r="CO9" s="371"/>
      <c r="CP9" s="371"/>
      <c r="CQ9" s="371"/>
    </row>
    <row r="10" spans="1:95" s="105" customFormat="1" ht="13.5" customHeight="1" x14ac:dyDescent="0.2">
      <c r="A10" s="103"/>
      <c r="B10" s="104"/>
      <c r="C10" s="315"/>
      <c r="D10" s="501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3">
        <f t="shared" si="0"/>
        <v>0</v>
      </c>
      <c r="BQ10" s="372">
        <f t="shared" ref="BQ10:BQ77" si="1">SUM(BS10:CN10)</f>
        <v>0</v>
      </c>
      <c r="BR10" s="369"/>
      <c r="BS10" s="370"/>
      <c r="BT10" s="370"/>
      <c r="BU10" s="370"/>
      <c r="BV10" s="370"/>
      <c r="BW10" s="370"/>
      <c r="BX10" s="370"/>
      <c r="BY10" s="370"/>
      <c r="BZ10" s="370"/>
      <c r="CA10" s="370"/>
      <c r="CB10" s="370"/>
      <c r="CC10" s="370"/>
      <c r="CD10" s="370"/>
      <c r="CE10" s="370"/>
      <c r="CF10" s="370"/>
      <c r="CG10" s="370"/>
      <c r="CH10" s="370"/>
      <c r="CI10" s="370"/>
      <c r="CJ10" s="370"/>
      <c r="CK10" s="370"/>
      <c r="CL10" s="370"/>
      <c r="CM10" s="370"/>
      <c r="CN10" s="370"/>
      <c r="CO10" s="373"/>
      <c r="CP10" s="373"/>
      <c r="CQ10" s="373"/>
    </row>
    <row r="11" spans="1:95" s="102" customFormat="1" ht="13.5" customHeight="1" x14ac:dyDescent="0.2">
      <c r="A11" s="102">
        <v>2</v>
      </c>
      <c r="B11" s="106" t="s">
        <v>3</v>
      </c>
      <c r="C11" s="316" t="s">
        <v>139</v>
      </c>
      <c r="D11" s="504"/>
      <c r="E11" s="505"/>
      <c r="F11" s="505">
        <v>1</v>
      </c>
      <c r="G11" s="505"/>
      <c r="I11" s="505"/>
      <c r="J11" s="505"/>
      <c r="K11" s="505">
        <v>28</v>
      </c>
      <c r="L11" s="505"/>
      <c r="M11" s="505"/>
      <c r="N11" s="505"/>
      <c r="O11" s="505"/>
      <c r="P11" s="505"/>
      <c r="Q11" s="505"/>
      <c r="R11" s="505"/>
      <c r="S11" s="505"/>
      <c r="T11" s="505">
        <v>4</v>
      </c>
      <c r="U11" s="505"/>
      <c r="V11" s="505"/>
      <c r="W11" s="505"/>
      <c r="X11" s="505"/>
      <c r="Y11" s="505"/>
      <c r="Z11" s="505">
        <v>11</v>
      </c>
      <c r="AA11" s="505">
        <v>3</v>
      </c>
      <c r="AB11" s="505"/>
      <c r="AC11" s="505"/>
      <c r="AD11" s="505"/>
      <c r="AE11" s="505"/>
      <c r="AF11" s="505"/>
      <c r="AG11" s="505">
        <v>2</v>
      </c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>
        <v>16</v>
      </c>
      <c r="AS11" s="505"/>
      <c r="AT11" s="505">
        <v>3</v>
      </c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2">
        <v>12</v>
      </c>
      <c r="BK11" s="502">
        <v>2</v>
      </c>
      <c r="BL11" s="505"/>
      <c r="BM11" s="505"/>
      <c r="BN11" s="502">
        <v>2</v>
      </c>
      <c r="BO11" s="505"/>
      <c r="BP11" s="506">
        <f t="shared" si="0"/>
        <v>84</v>
      </c>
      <c r="BQ11" s="368">
        <f t="shared" si="1"/>
        <v>0</v>
      </c>
      <c r="BR11" s="369"/>
      <c r="BS11" s="370"/>
      <c r="BT11" s="370"/>
      <c r="BU11" s="370"/>
      <c r="BV11" s="370"/>
      <c r="BW11" s="370"/>
      <c r="BX11" s="370"/>
      <c r="BY11" s="370"/>
      <c r="BZ11" s="370"/>
      <c r="CA11" s="370"/>
      <c r="CB11" s="370"/>
      <c r="CC11" s="370"/>
      <c r="CD11" s="370"/>
      <c r="CE11" s="370"/>
      <c r="CF11" s="370"/>
      <c r="CG11" s="370"/>
      <c r="CH11" s="370"/>
      <c r="CI11" s="370"/>
      <c r="CJ11" s="370"/>
      <c r="CK11" s="370"/>
      <c r="CL11" s="370"/>
      <c r="CM11" s="370"/>
      <c r="CN11" s="370"/>
      <c r="CO11" s="371"/>
      <c r="CP11" s="371"/>
      <c r="CQ11" s="371"/>
    </row>
    <row r="12" spans="1:95" s="105" customFormat="1" ht="13.5" customHeight="1" x14ac:dyDescent="0.2">
      <c r="A12" s="103"/>
      <c r="B12" s="104"/>
      <c r="C12" s="315"/>
      <c r="D12" s="507"/>
      <c r="E12" s="502"/>
      <c r="F12" s="502">
        <v>4</v>
      </c>
      <c r="G12" s="502"/>
      <c r="H12" s="505">
        <v>1</v>
      </c>
      <c r="I12" s="502"/>
      <c r="J12" s="502"/>
      <c r="K12" s="502">
        <v>3</v>
      </c>
      <c r="L12" s="502"/>
      <c r="M12" s="502"/>
      <c r="N12" s="502"/>
      <c r="O12" s="502"/>
      <c r="P12" s="502"/>
      <c r="Q12" s="502"/>
      <c r="R12" s="502"/>
      <c r="S12" s="502"/>
      <c r="T12" s="502">
        <v>3</v>
      </c>
      <c r="U12" s="502">
        <v>1</v>
      </c>
      <c r="V12" s="502"/>
      <c r="W12" s="502"/>
      <c r="X12" s="502"/>
      <c r="Y12" s="502"/>
      <c r="Z12" s="502">
        <v>13</v>
      </c>
      <c r="AA12" s="502"/>
      <c r="AB12" s="502"/>
      <c r="AC12" s="502"/>
      <c r="AD12" s="502"/>
      <c r="AE12" s="502"/>
      <c r="AF12" s="502">
        <v>1</v>
      </c>
      <c r="AG12" s="502">
        <v>2</v>
      </c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>
        <v>3</v>
      </c>
      <c r="AS12" s="502"/>
      <c r="AT12" s="502">
        <v>1</v>
      </c>
      <c r="AU12" s="502"/>
      <c r="AV12" s="502"/>
      <c r="AW12" s="502"/>
      <c r="AX12" s="502"/>
      <c r="AY12" s="502">
        <v>4</v>
      </c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L12" s="502"/>
      <c r="BM12" s="502"/>
      <c r="BO12" s="502"/>
      <c r="BP12" s="503">
        <f t="shared" si="0"/>
        <v>36</v>
      </c>
      <c r="BQ12" s="372">
        <f t="shared" si="1"/>
        <v>0</v>
      </c>
      <c r="BR12" s="369"/>
      <c r="BS12" s="370"/>
      <c r="BT12" s="370"/>
      <c r="BU12" s="370"/>
      <c r="BV12" s="370"/>
      <c r="BW12" s="370"/>
      <c r="BX12" s="370"/>
      <c r="BY12" s="370"/>
      <c r="BZ12" s="370"/>
      <c r="CA12" s="370"/>
      <c r="CB12" s="370"/>
      <c r="CC12" s="370"/>
      <c r="CD12" s="370"/>
      <c r="CE12" s="370"/>
      <c r="CF12" s="370"/>
      <c r="CG12" s="370"/>
      <c r="CH12" s="370"/>
      <c r="CI12" s="370"/>
      <c r="CJ12" s="370"/>
      <c r="CK12" s="370"/>
      <c r="CL12" s="370"/>
      <c r="CM12" s="370"/>
      <c r="CN12" s="370"/>
      <c r="CO12" s="373"/>
      <c r="CP12" s="373"/>
      <c r="CQ12" s="373"/>
    </row>
    <row r="13" spans="1:95" s="102" customFormat="1" ht="13.5" customHeight="1" x14ac:dyDescent="0.2">
      <c r="A13" s="100">
        <v>3</v>
      </c>
      <c r="B13" s="106" t="s">
        <v>4</v>
      </c>
      <c r="C13" s="316" t="s">
        <v>68</v>
      </c>
      <c r="D13" s="508"/>
      <c r="E13" s="509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12"/>
      <c r="AS13" s="505"/>
      <c r="AT13" s="505"/>
      <c r="AU13" s="505"/>
      <c r="AV13" s="505"/>
      <c r="AW13" s="505"/>
      <c r="AX13" s="505"/>
      <c r="AY13" s="505"/>
      <c r="AZ13" s="505"/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5"/>
      <c r="BL13" s="505"/>
      <c r="BM13" s="505"/>
      <c r="BN13" s="505"/>
      <c r="BO13" s="505"/>
      <c r="BP13" s="503">
        <f t="shared" si="0"/>
        <v>0</v>
      </c>
      <c r="BQ13" s="368">
        <f t="shared" si="1"/>
        <v>0</v>
      </c>
      <c r="BR13" s="369"/>
      <c r="BS13" s="370"/>
      <c r="BT13" s="370"/>
      <c r="BU13" s="370"/>
      <c r="BV13" s="370"/>
      <c r="BW13" s="370"/>
      <c r="BX13" s="370"/>
      <c r="BY13" s="370"/>
      <c r="BZ13" s="370"/>
      <c r="CA13" s="370"/>
      <c r="CB13" s="370"/>
      <c r="CC13" s="370"/>
      <c r="CD13" s="370"/>
      <c r="CE13" s="370"/>
      <c r="CF13" s="370"/>
      <c r="CG13" s="370"/>
      <c r="CH13" s="370"/>
      <c r="CI13" s="370"/>
      <c r="CJ13" s="370"/>
      <c r="CK13" s="370"/>
      <c r="CL13" s="370"/>
      <c r="CM13" s="370"/>
      <c r="CN13" s="370"/>
      <c r="CO13" s="371"/>
      <c r="CP13" s="371"/>
      <c r="CQ13" s="371"/>
    </row>
    <row r="14" spans="1:95" s="105" customFormat="1" ht="13.5" customHeight="1" x14ac:dyDescent="0.2">
      <c r="A14" s="103"/>
      <c r="B14" s="104"/>
      <c r="C14" s="315"/>
      <c r="D14" s="501"/>
      <c r="E14" s="510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3">
        <f t="shared" si="0"/>
        <v>0</v>
      </c>
      <c r="BQ14" s="375">
        <f t="shared" si="1"/>
        <v>0</v>
      </c>
      <c r="BR14" s="369"/>
      <c r="BS14" s="370"/>
      <c r="BT14" s="370"/>
      <c r="BU14" s="370"/>
      <c r="BV14" s="370"/>
      <c r="BW14" s="370"/>
      <c r="BX14" s="370"/>
      <c r="BY14" s="370"/>
      <c r="BZ14" s="370"/>
      <c r="CA14" s="370"/>
      <c r="CB14" s="370"/>
      <c r="CC14" s="370"/>
      <c r="CD14" s="370"/>
      <c r="CE14" s="370"/>
      <c r="CF14" s="370"/>
      <c r="CG14" s="370"/>
      <c r="CH14" s="370"/>
      <c r="CI14" s="370"/>
      <c r="CJ14" s="370"/>
      <c r="CK14" s="370"/>
      <c r="CL14" s="370"/>
      <c r="CM14" s="370"/>
      <c r="CN14" s="370"/>
      <c r="CO14" s="373"/>
      <c r="CP14" s="373"/>
      <c r="CQ14" s="373"/>
    </row>
    <row r="15" spans="1:95" s="102" customFormat="1" ht="13.5" customHeight="1" x14ac:dyDescent="0.2">
      <c r="A15" s="100">
        <v>4</v>
      </c>
      <c r="B15" s="106" t="s">
        <v>7</v>
      </c>
      <c r="C15" s="316" t="s">
        <v>69</v>
      </c>
      <c r="D15" s="508"/>
      <c r="E15" s="505">
        <v>1</v>
      </c>
      <c r="F15" s="509"/>
      <c r="G15" s="371"/>
      <c r="H15" s="371"/>
      <c r="I15" s="505"/>
      <c r="J15" s="505"/>
      <c r="K15" s="505"/>
      <c r="L15" s="505"/>
      <c r="M15" s="505">
        <v>3</v>
      </c>
      <c r="N15" s="505"/>
      <c r="O15" s="505"/>
      <c r="P15" s="505"/>
      <c r="Q15" s="505"/>
      <c r="R15" s="505"/>
      <c r="S15" s="505"/>
      <c r="T15" s="505">
        <v>23</v>
      </c>
      <c r="U15" s="505">
        <v>1</v>
      </c>
      <c r="V15" s="505"/>
      <c r="W15" s="505"/>
      <c r="X15" s="505">
        <v>1</v>
      </c>
      <c r="Y15" s="505"/>
      <c r="Z15" s="505">
        <v>24</v>
      </c>
      <c r="AA15" s="505">
        <v>12</v>
      </c>
      <c r="AB15" s="505"/>
      <c r="AC15" s="505"/>
      <c r="AD15" s="505"/>
      <c r="AE15" s="505"/>
      <c r="AF15" s="505">
        <v>1</v>
      </c>
      <c r="AG15" s="505">
        <v>1</v>
      </c>
      <c r="AH15" s="505">
        <v>5</v>
      </c>
      <c r="AI15" s="505"/>
      <c r="AJ15" s="505"/>
      <c r="AK15" s="505"/>
      <c r="AL15" s="505"/>
      <c r="AM15" s="505"/>
      <c r="AN15" s="505"/>
      <c r="AO15" s="505"/>
      <c r="AP15" s="505"/>
      <c r="AQ15" s="505"/>
      <c r="AR15" s="512">
        <v>41</v>
      </c>
      <c r="AS15" s="505"/>
      <c r="AT15" s="512">
        <v>13</v>
      </c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12">
        <v>76</v>
      </c>
      <c r="BK15" s="505"/>
      <c r="BL15" s="505"/>
      <c r="BM15" s="505"/>
      <c r="BN15" s="505">
        <v>1</v>
      </c>
      <c r="BO15" s="512">
        <v>1</v>
      </c>
      <c r="BP15" s="506">
        <f t="shared" si="0"/>
        <v>204</v>
      </c>
      <c r="BQ15" s="374">
        <f t="shared" si="1"/>
        <v>0</v>
      </c>
      <c r="BR15" s="369"/>
      <c r="BS15" s="370"/>
      <c r="BT15" s="370"/>
      <c r="BU15" s="370"/>
      <c r="BV15" s="370"/>
      <c r="BW15" s="370"/>
      <c r="BX15" s="370"/>
      <c r="BY15" s="370"/>
      <c r="BZ15" s="370"/>
      <c r="CA15" s="370"/>
      <c r="CB15" s="370"/>
      <c r="CC15" s="370"/>
      <c r="CD15" s="370"/>
      <c r="CE15" s="370"/>
      <c r="CF15" s="370"/>
      <c r="CG15" s="370"/>
      <c r="CH15" s="370"/>
      <c r="CI15" s="370"/>
      <c r="CJ15" s="370"/>
      <c r="CK15" s="370"/>
      <c r="CL15" s="370"/>
      <c r="CM15" s="370"/>
      <c r="CN15" s="370"/>
      <c r="CO15" s="371"/>
      <c r="CP15" s="371"/>
      <c r="CQ15" s="371"/>
    </row>
    <row r="16" spans="1:95" s="105" customFormat="1" ht="13.5" customHeight="1" x14ac:dyDescent="0.2">
      <c r="A16" s="107"/>
      <c r="B16" s="104"/>
      <c r="C16" s="315"/>
      <c r="D16" s="501">
        <v>1</v>
      </c>
      <c r="E16" s="502"/>
      <c r="F16" s="510"/>
      <c r="G16" s="373"/>
      <c r="H16" s="373"/>
      <c r="I16" s="502"/>
      <c r="J16" s="502"/>
      <c r="K16" s="502"/>
      <c r="L16" s="502"/>
      <c r="M16" s="502">
        <v>1</v>
      </c>
      <c r="N16" s="502"/>
      <c r="O16" s="502"/>
      <c r="P16" s="502"/>
      <c r="Q16" s="502"/>
      <c r="R16" s="502"/>
      <c r="S16" s="502"/>
      <c r="T16" s="502">
        <v>9</v>
      </c>
      <c r="U16" s="502" t="s">
        <v>6</v>
      </c>
      <c r="V16" s="502"/>
      <c r="W16" s="502"/>
      <c r="X16" s="502">
        <v>3</v>
      </c>
      <c r="Y16" s="502"/>
      <c r="Z16" s="502">
        <v>2</v>
      </c>
      <c r="AA16" s="502">
        <v>6</v>
      </c>
      <c r="AB16" s="502"/>
      <c r="AC16" s="502"/>
      <c r="AD16" s="502"/>
      <c r="AE16" s="502"/>
      <c r="AF16" s="502"/>
      <c r="AG16" s="502">
        <v>5</v>
      </c>
      <c r="AH16" s="502">
        <v>4</v>
      </c>
      <c r="AI16" s="502"/>
      <c r="AJ16" s="502"/>
      <c r="AK16" s="502"/>
      <c r="AL16" s="502"/>
      <c r="AM16" s="502"/>
      <c r="AN16" s="502"/>
      <c r="AO16" s="502"/>
      <c r="AP16" s="513">
        <v>1</v>
      </c>
      <c r="AQ16" s="502"/>
      <c r="AR16" s="513">
        <v>18</v>
      </c>
      <c r="AS16" s="502"/>
      <c r="AT16" s="513">
        <v>11</v>
      </c>
      <c r="AU16" s="502"/>
      <c r="AV16" s="502"/>
      <c r="AW16" s="502"/>
      <c r="AX16" s="502"/>
      <c r="AY16" s="502"/>
      <c r="AZ16" s="502"/>
      <c r="BA16" s="502"/>
      <c r="BB16" s="502"/>
      <c r="BC16" s="502">
        <v>4</v>
      </c>
      <c r="BD16" s="502"/>
      <c r="BE16" s="513"/>
      <c r="BF16" s="502"/>
      <c r="BG16" s="502"/>
      <c r="BH16" s="502"/>
      <c r="BI16" s="502"/>
      <c r="BJ16" s="513">
        <v>39</v>
      </c>
      <c r="BK16" s="502"/>
      <c r="BL16" s="502"/>
      <c r="BM16" s="502"/>
      <c r="BN16" s="513">
        <v>3</v>
      </c>
      <c r="BO16" s="513"/>
      <c r="BP16" s="503">
        <f t="shared" si="0"/>
        <v>107</v>
      </c>
      <c r="BQ16" s="375">
        <f t="shared" si="1"/>
        <v>0</v>
      </c>
      <c r="BR16" s="369"/>
      <c r="BS16" s="370"/>
      <c r="BT16" s="370"/>
      <c r="BU16" s="370"/>
      <c r="BV16" s="370"/>
      <c r="BW16" s="370"/>
      <c r="BX16" s="370"/>
      <c r="BY16" s="370"/>
      <c r="BZ16" s="370"/>
      <c r="CA16" s="370"/>
      <c r="CB16" s="370"/>
      <c r="CC16" s="370"/>
      <c r="CD16" s="370"/>
      <c r="CE16" s="370"/>
      <c r="CF16" s="370"/>
      <c r="CG16" s="370"/>
      <c r="CH16" s="370"/>
      <c r="CI16" s="370"/>
      <c r="CJ16" s="370"/>
      <c r="CK16" s="370"/>
      <c r="CL16" s="370"/>
      <c r="CM16" s="370"/>
      <c r="CN16" s="370"/>
      <c r="CO16" s="373"/>
      <c r="CP16" s="373"/>
      <c r="CQ16" s="373"/>
    </row>
    <row r="17" spans="1:95" s="102" customFormat="1" ht="13.5" customHeight="1" x14ac:dyDescent="0.2">
      <c r="A17" s="100">
        <v>5</v>
      </c>
      <c r="B17" s="106" t="s">
        <v>184</v>
      </c>
      <c r="C17" s="316" t="s">
        <v>260</v>
      </c>
      <c r="D17" s="508"/>
      <c r="E17" s="505"/>
      <c r="F17" s="505"/>
      <c r="G17" s="562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12"/>
      <c r="AS17" s="505"/>
      <c r="AT17" s="505"/>
      <c r="AU17" s="505"/>
      <c r="AV17" s="505"/>
      <c r="AW17" s="505"/>
      <c r="AX17" s="505"/>
      <c r="AY17" s="505"/>
      <c r="AZ17" s="505"/>
      <c r="BA17" s="505"/>
      <c r="BB17" s="505"/>
      <c r="BC17" s="505"/>
      <c r="BD17" s="505"/>
      <c r="BE17" s="505"/>
      <c r="BF17" s="505"/>
      <c r="BG17" s="505"/>
      <c r="BH17" s="505"/>
      <c r="BI17" s="505"/>
      <c r="BJ17" s="505"/>
      <c r="BK17" s="505"/>
      <c r="BL17" s="505"/>
      <c r="BM17" s="505"/>
      <c r="BN17" s="505"/>
      <c r="BO17" s="505"/>
      <c r="BP17" s="506">
        <f t="shared" si="0"/>
        <v>0</v>
      </c>
      <c r="BQ17" s="374">
        <f t="shared" si="1"/>
        <v>0</v>
      </c>
      <c r="BR17" s="369"/>
      <c r="BS17" s="370"/>
      <c r="BT17" s="370"/>
      <c r="BU17" s="370"/>
      <c r="BV17" s="370"/>
      <c r="BW17" s="370"/>
      <c r="BX17" s="370"/>
      <c r="BY17" s="370"/>
      <c r="BZ17" s="370"/>
      <c r="CA17" s="370"/>
      <c r="CB17" s="370"/>
      <c r="CC17" s="370"/>
      <c r="CD17" s="370"/>
      <c r="CE17" s="370"/>
      <c r="CF17" s="370"/>
      <c r="CG17" s="370"/>
      <c r="CH17" s="370"/>
      <c r="CI17" s="370"/>
      <c r="CJ17" s="370"/>
      <c r="CK17" s="370"/>
      <c r="CL17" s="370"/>
      <c r="CM17" s="370"/>
      <c r="CN17" s="370"/>
      <c r="CO17" s="371"/>
      <c r="CP17" s="371"/>
      <c r="CQ17" s="371"/>
    </row>
    <row r="18" spans="1:95" s="105" customFormat="1" ht="13.5" customHeight="1" x14ac:dyDescent="0.2">
      <c r="A18" s="107"/>
      <c r="B18" s="104"/>
      <c r="C18" s="315" t="s">
        <v>261</v>
      </c>
      <c r="D18" s="501"/>
      <c r="E18" s="502"/>
      <c r="F18" s="502"/>
      <c r="G18" s="563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  <c r="AM18" s="502"/>
      <c r="AN18" s="502"/>
      <c r="AO18" s="502"/>
      <c r="AP18" s="502"/>
      <c r="AQ18" s="502"/>
      <c r="AR18" s="502"/>
      <c r="AS18" s="502"/>
      <c r="AT18" s="502"/>
      <c r="AU18" s="502"/>
      <c r="AV18" s="502"/>
      <c r="AW18" s="502"/>
      <c r="AX18" s="502"/>
      <c r="AY18" s="502"/>
      <c r="AZ18" s="502"/>
      <c r="BA18" s="502"/>
      <c r="BB18" s="502"/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2"/>
      <c r="BO18" s="502"/>
      <c r="BP18" s="503">
        <f t="shared" si="0"/>
        <v>0</v>
      </c>
      <c r="BQ18" s="375">
        <f t="shared" si="1"/>
        <v>0</v>
      </c>
      <c r="BR18" s="369"/>
      <c r="BS18" s="370"/>
      <c r="BT18" s="370"/>
      <c r="BU18" s="370"/>
      <c r="BV18" s="370"/>
      <c r="BW18" s="370"/>
      <c r="BX18" s="370"/>
      <c r="BY18" s="370"/>
      <c r="BZ18" s="370"/>
      <c r="CA18" s="370"/>
      <c r="CB18" s="370"/>
      <c r="CC18" s="370"/>
      <c r="CD18" s="370"/>
      <c r="CE18" s="370"/>
      <c r="CF18" s="370"/>
      <c r="CG18" s="370"/>
      <c r="CH18" s="370"/>
      <c r="CI18" s="370"/>
      <c r="CJ18" s="370"/>
      <c r="CK18" s="370"/>
      <c r="CL18" s="370"/>
      <c r="CM18" s="370"/>
      <c r="CN18" s="370"/>
      <c r="CO18" s="373"/>
      <c r="CP18" s="373"/>
      <c r="CQ18" s="373"/>
    </row>
    <row r="19" spans="1:95" s="102" customFormat="1" ht="13.5" customHeight="1" x14ac:dyDescent="0.2">
      <c r="A19" s="100">
        <v>6</v>
      </c>
      <c r="B19" s="106" t="s">
        <v>8</v>
      </c>
      <c r="C19" s="316" t="s">
        <v>140</v>
      </c>
      <c r="D19" s="508"/>
      <c r="E19" s="505"/>
      <c r="F19" s="505"/>
      <c r="G19" s="519"/>
      <c r="H19" s="562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505"/>
      <c r="AX19" s="505"/>
      <c r="AY19" s="505"/>
      <c r="AZ19" s="505"/>
      <c r="BA19" s="505"/>
      <c r="BB19" s="505"/>
      <c r="BC19" s="505"/>
      <c r="BD19" s="505"/>
      <c r="BE19" s="505"/>
      <c r="BF19" s="505"/>
      <c r="BG19" s="505"/>
      <c r="BH19" s="505"/>
      <c r="BI19" s="505"/>
      <c r="BJ19" s="505"/>
      <c r="BK19" s="505"/>
      <c r="BL19" s="505"/>
      <c r="BM19" s="505"/>
      <c r="BN19" s="505"/>
      <c r="BO19" s="505"/>
      <c r="BP19" s="506">
        <f t="shared" si="0"/>
        <v>0</v>
      </c>
      <c r="BQ19" s="374">
        <f t="shared" si="1"/>
        <v>0</v>
      </c>
      <c r="BR19" s="369"/>
      <c r="BS19" s="370"/>
      <c r="BT19" s="370"/>
      <c r="BU19" s="370"/>
      <c r="BV19" s="370"/>
      <c r="BW19" s="370"/>
      <c r="BX19" s="370"/>
      <c r="BY19" s="370"/>
      <c r="BZ19" s="370"/>
      <c r="CA19" s="370"/>
      <c r="CB19" s="370"/>
      <c r="CC19" s="370"/>
      <c r="CD19" s="370"/>
      <c r="CE19" s="370"/>
      <c r="CF19" s="370"/>
      <c r="CG19" s="370"/>
      <c r="CH19" s="370"/>
      <c r="CI19" s="370"/>
      <c r="CJ19" s="370"/>
      <c r="CK19" s="370"/>
      <c r="CL19" s="370"/>
      <c r="CM19" s="370"/>
      <c r="CN19" s="370"/>
      <c r="CO19" s="371"/>
      <c r="CP19" s="371"/>
      <c r="CQ19" s="371"/>
    </row>
    <row r="20" spans="1:95" s="105" customFormat="1" ht="13.5" customHeight="1" x14ac:dyDescent="0.2">
      <c r="A20" s="107"/>
      <c r="B20" s="104"/>
      <c r="C20" s="315"/>
      <c r="D20" s="501"/>
      <c r="E20" s="502"/>
      <c r="F20" s="502"/>
      <c r="G20" s="520"/>
      <c r="H20" s="563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>
        <v>2</v>
      </c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2"/>
      <c r="AV20" s="502"/>
      <c r="AW20" s="502"/>
      <c r="AX20" s="502"/>
      <c r="AY20" s="502"/>
      <c r="AZ20" s="502"/>
      <c r="BA20" s="502"/>
      <c r="BB20" s="502"/>
      <c r="BC20" s="502"/>
      <c r="BD20" s="502"/>
      <c r="BE20" s="502"/>
      <c r="BF20" s="502"/>
      <c r="BG20" s="502"/>
      <c r="BH20" s="502"/>
      <c r="BI20" s="502"/>
      <c r="BJ20" s="502"/>
      <c r="BK20" s="502"/>
      <c r="BL20" s="502"/>
      <c r="BM20" s="502"/>
      <c r="BN20" s="502"/>
      <c r="BO20" s="502"/>
      <c r="BP20" s="503">
        <f t="shared" si="0"/>
        <v>2</v>
      </c>
      <c r="BQ20" s="375">
        <f t="shared" si="1"/>
        <v>0</v>
      </c>
      <c r="BR20" s="369"/>
      <c r="BS20" s="370"/>
      <c r="BT20" s="370"/>
      <c r="BU20" s="370"/>
      <c r="BV20" s="370"/>
      <c r="BW20" s="370"/>
      <c r="BX20" s="370"/>
      <c r="BY20" s="370"/>
      <c r="BZ20" s="370"/>
      <c r="CA20" s="370"/>
      <c r="CB20" s="370"/>
      <c r="CC20" s="370"/>
      <c r="CD20" s="370"/>
      <c r="CE20" s="370"/>
      <c r="CF20" s="370"/>
      <c r="CG20" s="370"/>
      <c r="CH20" s="370"/>
      <c r="CI20" s="370"/>
      <c r="CJ20" s="370"/>
      <c r="CK20" s="370"/>
      <c r="CL20" s="370"/>
      <c r="CM20" s="370"/>
      <c r="CN20" s="370"/>
      <c r="CO20" s="373"/>
      <c r="CP20" s="373"/>
      <c r="CQ20" s="373"/>
    </row>
    <row r="21" spans="1:95" s="102" customFormat="1" ht="13.5" customHeight="1" x14ac:dyDescent="0.2">
      <c r="A21" s="100">
        <v>7</v>
      </c>
      <c r="B21" s="106" t="s">
        <v>9</v>
      </c>
      <c r="C21" s="316" t="s">
        <v>71</v>
      </c>
      <c r="D21" s="508"/>
      <c r="E21" s="505"/>
      <c r="F21" s="505"/>
      <c r="G21" s="505"/>
      <c r="H21" s="519"/>
      <c r="I21" s="509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5"/>
      <c r="AJ21" s="505"/>
      <c r="AK21" s="505"/>
      <c r="AL21" s="505"/>
      <c r="AM21" s="505"/>
      <c r="AN21" s="505"/>
      <c r="AO21" s="505"/>
      <c r="AP21" s="505"/>
      <c r="AQ21" s="505"/>
      <c r="AR21" s="505"/>
      <c r="AS21" s="505"/>
      <c r="AT21" s="505"/>
      <c r="AU21" s="505"/>
      <c r="AV21" s="505"/>
      <c r="AW21" s="505"/>
      <c r="AX21" s="505"/>
      <c r="AY21" s="505"/>
      <c r="AZ21" s="505"/>
      <c r="BA21" s="505"/>
      <c r="BB21" s="505"/>
      <c r="BC21" s="505"/>
      <c r="BD21" s="505"/>
      <c r="BE21" s="505"/>
      <c r="BF21" s="505"/>
      <c r="BG21" s="505"/>
      <c r="BH21" s="505"/>
      <c r="BI21" s="505"/>
      <c r="BJ21" s="505"/>
      <c r="BK21" s="505"/>
      <c r="BL21" s="505"/>
      <c r="BM21" s="505"/>
      <c r="BN21" s="505"/>
      <c r="BO21" s="505"/>
      <c r="BP21" s="506">
        <f t="shared" si="0"/>
        <v>0</v>
      </c>
      <c r="BQ21" s="374">
        <f t="shared" si="1"/>
        <v>0</v>
      </c>
      <c r="BR21" s="369"/>
      <c r="BS21" s="370"/>
      <c r="BT21" s="370"/>
      <c r="BU21" s="370"/>
      <c r="BV21" s="370"/>
      <c r="BW21" s="370"/>
      <c r="BX21" s="370"/>
      <c r="BY21" s="370"/>
      <c r="BZ21" s="370"/>
      <c r="CA21" s="370"/>
      <c r="CB21" s="370"/>
      <c r="CC21" s="370"/>
      <c r="CD21" s="370"/>
      <c r="CE21" s="370"/>
      <c r="CF21" s="370"/>
      <c r="CG21" s="370"/>
      <c r="CH21" s="370"/>
      <c r="CI21" s="370"/>
      <c r="CJ21" s="370"/>
      <c r="CK21" s="370"/>
      <c r="CL21" s="370"/>
      <c r="CM21" s="370"/>
      <c r="CN21" s="370"/>
      <c r="CO21" s="371"/>
      <c r="CP21" s="371"/>
      <c r="CQ21" s="371"/>
    </row>
    <row r="22" spans="1:95" s="105" customFormat="1" ht="13.5" customHeight="1" x14ac:dyDescent="0.2">
      <c r="A22" s="107"/>
      <c r="B22" s="104"/>
      <c r="C22" s="315"/>
      <c r="D22" s="501"/>
      <c r="E22" s="502"/>
      <c r="F22" s="502"/>
      <c r="G22" s="502"/>
      <c r="H22" s="520"/>
      <c r="I22" s="510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2"/>
      <c r="AV22" s="502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2"/>
      <c r="BK22" s="502"/>
      <c r="BL22" s="502"/>
      <c r="BM22" s="502"/>
      <c r="BN22" s="502"/>
      <c r="BO22" s="502"/>
      <c r="BP22" s="503">
        <f t="shared" si="0"/>
        <v>0</v>
      </c>
      <c r="BQ22" s="375">
        <f t="shared" si="1"/>
        <v>0</v>
      </c>
      <c r="BR22" s="369"/>
      <c r="BS22" s="370"/>
      <c r="BT22" s="370"/>
      <c r="BU22" s="370"/>
      <c r="BV22" s="370"/>
      <c r="BW22" s="370"/>
      <c r="BX22" s="370"/>
      <c r="BY22" s="370"/>
      <c r="BZ22" s="370"/>
      <c r="CA22" s="370"/>
      <c r="CB22" s="370"/>
      <c r="CC22" s="370"/>
      <c r="CD22" s="370"/>
      <c r="CE22" s="370"/>
      <c r="CF22" s="370"/>
      <c r="CG22" s="370"/>
      <c r="CH22" s="370"/>
      <c r="CI22" s="370"/>
      <c r="CJ22" s="370"/>
      <c r="CK22" s="370"/>
      <c r="CL22" s="370"/>
      <c r="CM22" s="370"/>
      <c r="CN22" s="370"/>
      <c r="CO22" s="373"/>
      <c r="CP22" s="373"/>
      <c r="CQ22" s="373"/>
    </row>
    <row r="23" spans="1:95" s="102" customFormat="1" ht="13.5" customHeight="1" x14ac:dyDescent="0.2">
      <c r="A23" s="100">
        <v>8</v>
      </c>
      <c r="B23" s="106" t="s">
        <v>10</v>
      </c>
      <c r="C23" s="316" t="s">
        <v>72</v>
      </c>
      <c r="D23" s="508">
        <v>2</v>
      </c>
      <c r="E23" s="505"/>
      <c r="F23" s="505"/>
      <c r="G23" s="505"/>
      <c r="H23" s="505"/>
      <c r="I23" s="505"/>
      <c r="J23" s="509"/>
      <c r="K23" s="505"/>
      <c r="L23" s="505"/>
      <c r="M23" s="505"/>
      <c r="N23" s="505"/>
      <c r="O23" s="502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5"/>
      <c r="AK23" s="505"/>
      <c r="AL23" s="505"/>
      <c r="AM23" s="505"/>
      <c r="AN23" s="505"/>
      <c r="AO23" s="505"/>
      <c r="AP23" s="505"/>
      <c r="AQ23" s="505"/>
      <c r="AR23" s="505"/>
      <c r="AS23" s="505"/>
      <c r="AT23" s="505"/>
      <c r="AU23" s="505"/>
      <c r="AV23" s="512"/>
      <c r="AW23" s="505"/>
      <c r="AX23" s="505"/>
      <c r="AY23" s="505"/>
      <c r="AZ23" s="505"/>
      <c r="BA23" s="505"/>
      <c r="BB23" s="505"/>
      <c r="BC23" s="505"/>
      <c r="BD23" s="505"/>
      <c r="BE23" s="505"/>
      <c r="BF23" s="505"/>
      <c r="BG23" s="505"/>
      <c r="BH23" s="505"/>
      <c r="BI23" s="505"/>
      <c r="BJ23" s="505"/>
      <c r="BK23" s="505"/>
      <c r="BL23" s="505"/>
      <c r="BM23" s="505"/>
      <c r="BN23" s="505"/>
      <c r="BO23" s="505"/>
      <c r="BP23" s="506">
        <f t="shared" si="0"/>
        <v>2</v>
      </c>
      <c r="BQ23" s="374">
        <f t="shared" si="1"/>
        <v>0</v>
      </c>
      <c r="BR23" s="369"/>
      <c r="BS23" s="370"/>
      <c r="BT23" s="370"/>
      <c r="BU23" s="370"/>
      <c r="BV23" s="370"/>
      <c r="BW23" s="370"/>
      <c r="BX23" s="370"/>
      <c r="BY23" s="370"/>
      <c r="BZ23" s="370"/>
      <c r="CA23" s="370"/>
      <c r="CB23" s="370"/>
      <c r="CC23" s="370"/>
      <c r="CD23" s="370"/>
      <c r="CE23" s="370"/>
      <c r="CF23" s="370"/>
      <c r="CG23" s="370"/>
      <c r="CH23" s="370"/>
      <c r="CI23" s="370"/>
      <c r="CJ23" s="370"/>
      <c r="CK23" s="370"/>
      <c r="CL23" s="370"/>
      <c r="CM23" s="370"/>
      <c r="CN23" s="370"/>
      <c r="CO23" s="371"/>
      <c r="CP23" s="371"/>
      <c r="CQ23" s="371"/>
    </row>
    <row r="24" spans="1:95" s="105" customFormat="1" ht="13.5" customHeight="1" x14ac:dyDescent="0.2">
      <c r="A24" s="107"/>
      <c r="B24" s="104"/>
      <c r="C24" s="315"/>
      <c r="D24" s="501">
        <v>2</v>
      </c>
      <c r="E24" s="502"/>
      <c r="F24" s="502"/>
      <c r="G24" s="502"/>
      <c r="H24" s="502"/>
      <c r="I24" s="502"/>
      <c r="J24" s="510"/>
      <c r="K24" s="502"/>
      <c r="L24" s="502"/>
      <c r="M24" s="502"/>
      <c r="N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13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3">
        <f t="shared" si="0"/>
        <v>2</v>
      </c>
      <c r="BQ24" s="375">
        <f t="shared" si="1"/>
        <v>0</v>
      </c>
      <c r="BR24" s="369"/>
      <c r="BS24" s="370"/>
      <c r="BT24" s="370"/>
      <c r="BU24" s="370"/>
      <c r="BV24" s="370"/>
      <c r="BW24" s="370"/>
      <c r="BX24" s="370"/>
      <c r="BY24" s="370"/>
      <c r="BZ24" s="370"/>
      <c r="CA24" s="370"/>
      <c r="CB24" s="370"/>
      <c r="CC24" s="370"/>
      <c r="CD24" s="370"/>
      <c r="CE24" s="370"/>
      <c r="CF24" s="370"/>
      <c r="CG24" s="370"/>
      <c r="CH24" s="370"/>
      <c r="CI24" s="370"/>
      <c r="CJ24" s="370"/>
      <c r="CK24" s="370"/>
      <c r="CL24" s="370"/>
      <c r="CM24" s="370"/>
      <c r="CN24" s="370"/>
      <c r="CO24" s="373"/>
      <c r="CP24" s="373"/>
      <c r="CQ24" s="373"/>
    </row>
    <row r="25" spans="1:95" s="102" customFormat="1" ht="13.5" customHeight="1" x14ac:dyDescent="0.2">
      <c r="A25" s="100">
        <v>9</v>
      </c>
      <c r="B25" s="106" t="s">
        <v>11</v>
      </c>
      <c r="C25" s="316" t="s">
        <v>141</v>
      </c>
      <c r="D25" s="508">
        <v>14</v>
      </c>
      <c r="E25" s="505"/>
      <c r="F25" s="505"/>
      <c r="G25" s="505"/>
      <c r="H25" s="505">
        <v>1</v>
      </c>
      <c r="I25" s="505"/>
      <c r="J25" s="505"/>
      <c r="K25" s="509"/>
      <c r="L25" s="505"/>
      <c r="M25" s="505"/>
      <c r="N25" s="505">
        <v>18</v>
      </c>
      <c r="O25" s="505"/>
      <c r="P25" s="505"/>
      <c r="Q25" s="505"/>
      <c r="R25" s="505"/>
      <c r="S25" s="505"/>
      <c r="T25" s="505"/>
      <c r="U25" s="505">
        <v>4</v>
      </c>
      <c r="V25" s="505"/>
      <c r="W25" s="505"/>
      <c r="X25" s="505"/>
      <c r="Y25" s="505"/>
      <c r="Z25" s="505">
        <v>3</v>
      </c>
      <c r="AA25" s="505">
        <v>3</v>
      </c>
      <c r="AB25" s="505"/>
      <c r="AC25" s="505"/>
      <c r="AD25" s="505"/>
      <c r="AE25" s="505"/>
      <c r="AF25" s="505"/>
      <c r="AG25" s="505">
        <v>1</v>
      </c>
      <c r="AH25" s="505">
        <v>10</v>
      </c>
      <c r="AI25" s="505"/>
      <c r="AJ25" s="505"/>
      <c r="AK25" s="505"/>
      <c r="AL25" s="505"/>
      <c r="AM25" s="505"/>
      <c r="AN25" s="505"/>
      <c r="AO25" s="505"/>
      <c r="AP25" s="505"/>
      <c r="AQ25" s="505"/>
      <c r="AR25" s="512">
        <v>66</v>
      </c>
      <c r="AS25" s="505"/>
      <c r="AT25" s="512">
        <v>1</v>
      </c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5"/>
      <c r="BH25" s="505"/>
      <c r="BI25" s="505"/>
      <c r="BJ25" s="512">
        <v>8</v>
      </c>
      <c r="BK25" s="505">
        <v>4</v>
      </c>
      <c r="BL25" s="505"/>
      <c r="BM25" s="505"/>
      <c r="BN25" s="505">
        <v>1</v>
      </c>
      <c r="BO25" s="512"/>
      <c r="BP25" s="506">
        <f t="shared" si="0"/>
        <v>134</v>
      </c>
      <c r="BQ25" s="374">
        <f t="shared" si="1"/>
        <v>0</v>
      </c>
      <c r="BR25" s="369"/>
      <c r="BS25" s="370"/>
      <c r="BT25" s="370"/>
      <c r="BU25" s="370"/>
      <c r="BV25" s="370"/>
      <c r="BW25" s="370"/>
      <c r="BX25" s="370"/>
      <c r="BY25" s="370"/>
      <c r="BZ25" s="370"/>
      <c r="CA25" s="370"/>
      <c r="CB25" s="370"/>
      <c r="CC25" s="370"/>
      <c r="CD25" s="370"/>
      <c r="CE25" s="370"/>
      <c r="CF25" s="370"/>
      <c r="CG25" s="370"/>
      <c r="CH25" s="370"/>
      <c r="CI25" s="370"/>
      <c r="CJ25" s="370"/>
      <c r="CK25" s="370"/>
      <c r="CL25" s="370"/>
      <c r="CM25" s="370"/>
      <c r="CN25" s="370"/>
      <c r="CO25" s="371"/>
      <c r="CP25" s="371"/>
      <c r="CQ25" s="371"/>
    </row>
    <row r="26" spans="1:95" s="105" customFormat="1" ht="13.5" customHeight="1" x14ac:dyDescent="0.2">
      <c r="A26" s="107"/>
      <c r="B26" s="104"/>
      <c r="C26" s="315"/>
      <c r="D26" s="501">
        <v>19</v>
      </c>
      <c r="E26" s="502"/>
      <c r="F26" s="502"/>
      <c r="G26" s="502"/>
      <c r="H26" s="502"/>
      <c r="I26" s="502"/>
      <c r="J26" s="502"/>
      <c r="K26" s="510"/>
      <c r="L26" s="502"/>
      <c r="M26" s="502"/>
      <c r="N26" s="502"/>
      <c r="O26" s="502"/>
      <c r="P26" s="502"/>
      <c r="Q26" s="502"/>
      <c r="R26" s="502"/>
      <c r="S26" s="502"/>
      <c r="T26" s="502">
        <v>3</v>
      </c>
      <c r="U26" s="502">
        <v>1</v>
      </c>
      <c r="V26" s="502"/>
      <c r="W26" s="502"/>
      <c r="X26" s="502"/>
      <c r="Y26" s="502"/>
      <c r="Z26" s="502">
        <v>2</v>
      </c>
      <c r="AA26" s="502"/>
      <c r="AB26" s="502"/>
      <c r="AC26" s="502"/>
      <c r="AD26" s="502"/>
      <c r="AE26" s="502"/>
      <c r="AF26" s="502">
        <v>4</v>
      </c>
      <c r="AG26" s="502"/>
      <c r="AH26" s="502"/>
      <c r="AI26" s="502"/>
      <c r="AJ26" s="502"/>
      <c r="AK26" s="502"/>
      <c r="AL26" s="502"/>
      <c r="AM26" s="502"/>
      <c r="AN26" s="502"/>
      <c r="AO26" s="502"/>
      <c r="AP26" s="513"/>
      <c r="AQ26" s="502"/>
      <c r="AR26" s="513">
        <v>22</v>
      </c>
      <c r="AS26" s="502"/>
      <c r="AT26" s="513"/>
      <c r="AU26" s="502"/>
      <c r="AV26" s="502"/>
      <c r="AW26" s="502"/>
      <c r="AX26" s="502"/>
      <c r="AY26" s="513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13">
        <v>1</v>
      </c>
      <c r="BK26" s="513">
        <v>2</v>
      </c>
      <c r="BL26" s="502"/>
      <c r="BM26" s="502"/>
      <c r="BN26" s="513"/>
      <c r="BO26" s="513"/>
      <c r="BP26" s="503">
        <f t="shared" si="0"/>
        <v>54</v>
      </c>
      <c r="BQ26" s="375">
        <f t="shared" si="1"/>
        <v>0</v>
      </c>
      <c r="BR26" s="369"/>
      <c r="BS26" s="370"/>
      <c r="BT26" s="370"/>
      <c r="BU26" s="370"/>
      <c r="BV26" s="370"/>
      <c r="BW26" s="370"/>
      <c r="BX26" s="370"/>
      <c r="BY26" s="370"/>
      <c r="BZ26" s="370"/>
      <c r="CA26" s="370"/>
      <c r="CB26" s="370"/>
      <c r="CC26" s="370"/>
      <c r="CD26" s="370"/>
      <c r="CE26" s="370"/>
      <c r="CF26" s="370"/>
      <c r="CG26" s="370"/>
      <c r="CH26" s="370"/>
      <c r="CI26" s="370"/>
      <c r="CJ26" s="370"/>
      <c r="CK26" s="370"/>
      <c r="CL26" s="370"/>
      <c r="CM26" s="370"/>
      <c r="CN26" s="370"/>
      <c r="CO26" s="373"/>
      <c r="CP26" s="373"/>
      <c r="CQ26" s="373"/>
    </row>
    <row r="27" spans="1:95" s="102" customFormat="1" ht="13.5" customHeight="1" x14ac:dyDescent="0.2">
      <c r="A27" s="100">
        <v>10</v>
      </c>
      <c r="B27" s="106" t="s">
        <v>64</v>
      </c>
      <c r="C27" s="316" t="s">
        <v>74</v>
      </c>
      <c r="D27" s="508"/>
      <c r="E27" s="505"/>
      <c r="F27" s="505"/>
      <c r="G27" s="505"/>
      <c r="H27" s="505"/>
      <c r="I27" s="505"/>
      <c r="J27" s="505"/>
      <c r="K27" s="505"/>
      <c r="L27" s="509"/>
      <c r="M27" s="505"/>
      <c r="N27" s="505"/>
      <c r="O27" s="505"/>
      <c r="P27" s="505"/>
      <c r="Q27" s="505"/>
      <c r="R27" s="505"/>
      <c r="S27" s="505"/>
      <c r="T27" s="505">
        <v>13</v>
      </c>
      <c r="U27" s="505"/>
      <c r="V27" s="505"/>
      <c r="W27" s="505"/>
      <c r="X27" s="505"/>
      <c r="Y27" s="505"/>
      <c r="Z27" s="505">
        <v>2</v>
      </c>
      <c r="AA27" s="505"/>
      <c r="AB27" s="505"/>
      <c r="AC27" s="505"/>
      <c r="AD27" s="505"/>
      <c r="AE27" s="505"/>
      <c r="AF27" s="505"/>
      <c r="AG27" s="502">
        <v>3</v>
      </c>
      <c r="AH27" s="505"/>
      <c r="AI27" s="505"/>
      <c r="AJ27" s="505"/>
      <c r="AK27" s="505"/>
      <c r="AL27" s="505"/>
      <c r="AM27" s="505"/>
      <c r="AN27" s="505"/>
      <c r="AO27" s="505"/>
      <c r="AP27" s="505"/>
      <c r="AQ27" s="505"/>
      <c r="AR27" s="512">
        <v>4</v>
      </c>
      <c r="AS27" s="505"/>
      <c r="AT27" s="505"/>
      <c r="AU27" s="505"/>
      <c r="AV27" s="505"/>
      <c r="AW27" s="512">
        <v>2</v>
      </c>
      <c r="AX27" s="505"/>
      <c r="AY27" s="505"/>
      <c r="AZ27" s="505"/>
      <c r="BA27" s="505"/>
      <c r="BB27" s="505"/>
      <c r="BC27" s="505"/>
      <c r="BD27" s="505"/>
      <c r="BE27" s="505"/>
      <c r="BF27" s="505"/>
      <c r="BG27" s="505"/>
      <c r="BH27" s="505"/>
      <c r="BI27" s="505"/>
      <c r="BJ27" s="505">
        <v>3</v>
      </c>
      <c r="BK27" s="505"/>
      <c r="BL27" s="505"/>
      <c r="BM27" s="505"/>
      <c r="BN27" s="505"/>
      <c r="BO27" s="505"/>
      <c r="BP27" s="506">
        <f t="shared" si="0"/>
        <v>27</v>
      </c>
      <c r="BQ27" s="374">
        <f t="shared" si="1"/>
        <v>0</v>
      </c>
      <c r="BR27" s="369"/>
      <c r="BS27" s="370"/>
      <c r="BT27" s="370"/>
      <c r="BU27" s="370"/>
      <c r="BV27" s="370"/>
      <c r="BW27" s="370"/>
      <c r="BX27" s="370"/>
      <c r="BY27" s="370"/>
      <c r="BZ27" s="370"/>
      <c r="CA27" s="370"/>
      <c r="CB27" s="370"/>
      <c r="CC27" s="370"/>
      <c r="CD27" s="370"/>
      <c r="CE27" s="370"/>
      <c r="CF27" s="370"/>
      <c r="CG27" s="370"/>
      <c r="CH27" s="370"/>
      <c r="CI27" s="370"/>
      <c r="CJ27" s="370"/>
      <c r="CK27" s="370"/>
      <c r="CL27" s="370"/>
      <c r="CM27" s="370"/>
      <c r="CN27" s="370"/>
      <c r="CO27" s="371"/>
      <c r="CP27" s="371"/>
      <c r="CQ27" s="371"/>
    </row>
    <row r="28" spans="1:95" s="105" customFormat="1" ht="13.5" customHeight="1" x14ac:dyDescent="0.2">
      <c r="A28" s="107"/>
      <c r="B28" s="104"/>
      <c r="C28" s="317"/>
      <c r="D28" s="501"/>
      <c r="E28" s="502"/>
      <c r="F28" s="502"/>
      <c r="G28" s="502"/>
      <c r="H28" s="502"/>
      <c r="I28" s="502"/>
      <c r="J28" s="502"/>
      <c r="K28" s="502"/>
      <c r="L28" s="510"/>
      <c r="M28" s="502"/>
      <c r="N28" s="502"/>
      <c r="O28" s="502"/>
      <c r="P28" s="502"/>
      <c r="Q28" s="502"/>
      <c r="R28" s="502"/>
      <c r="S28" s="502">
        <v>1</v>
      </c>
      <c r="T28" s="502">
        <v>10</v>
      </c>
      <c r="U28" s="502"/>
      <c r="V28" s="502"/>
      <c r="W28" s="502"/>
      <c r="X28" s="502"/>
      <c r="Y28" s="502"/>
      <c r="Z28" s="502">
        <v>5</v>
      </c>
      <c r="AA28" s="502"/>
      <c r="AB28" s="502"/>
      <c r="AC28" s="502"/>
      <c r="AD28" s="502"/>
      <c r="AE28" s="502"/>
      <c r="AF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>
        <v>3</v>
      </c>
      <c r="AS28" s="502"/>
      <c r="AT28" s="502"/>
      <c r="AU28" s="502"/>
      <c r="AV28" s="502"/>
      <c r="AW28" s="513">
        <v>6</v>
      </c>
      <c r="AX28" s="502"/>
      <c r="AY28" s="502"/>
      <c r="AZ28" s="502"/>
      <c r="BA28" s="502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  <c r="BO28" s="513"/>
      <c r="BP28" s="503">
        <f t="shared" si="0"/>
        <v>25</v>
      </c>
      <c r="BQ28" s="375">
        <f t="shared" si="1"/>
        <v>0</v>
      </c>
      <c r="BR28" s="369"/>
      <c r="BS28" s="370"/>
      <c r="BT28" s="370"/>
      <c r="BU28" s="370"/>
      <c r="BV28" s="370"/>
      <c r="BW28" s="370"/>
      <c r="BX28" s="370"/>
      <c r="BY28" s="370"/>
      <c r="BZ28" s="370"/>
      <c r="CA28" s="370"/>
      <c r="CB28" s="370"/>
      <c r="CC28" s="370"/>
      <c r="CD28" s="370"/>
      <c r="CE28" s="370"/>
      <c r="CF28" s="370"/>
      <c r="CG28" s="370"/>
      <c r="CH28" s="370"/>
      <c r="CI28" s="370"/>
      <c r="CJ28" s="370"/>
      <c r="CK28" s="370"/>
      <c r="CL28" s="370"/>
      <c r="CM28" s="370"/>
      <c r="CN28" s="370"/>
      <c r="CO28" s="373"/>
      <c r="CP28" s="373"/>
      <c r="CQ28" s="373"/>
    </row>
    <row r="29" spans="1:95" ht="13.5" customHeight="1" x14ac:dyDescent="0.2">
      <c r="A29" s="110">
        <v>11</v>
      </c>
      <c r="B29" s="106" t="s">
        <v>12</v>
      </c>
      <c r="C29" s="318" t="s">
        <v>75</v>
      </c>
      <c r="D29" s="511"/>
      <c r="E29" s="505">
        <v>1</v>
      </c>
      <c r="F29" s="512">
        <v>8</v>
      </c>
      <c r="G29" s="505"/>
      <c r="H29" s="505"/>
      <c r="I29" s="505"/>
      <c r="J29" s="505"/>
      <c r="K29" s="505"/>
      <c r="L29" s="505"/>
      <c r="M29" s="576"/>
      <c r="N29" s="505">
        <v>3</v>
      </c>
      <c r="O29" s="505">
        <v>2</v>
      </c>
      <c r="P29" s="505"/>
      <c r="Q29" s="505"/>
      <c r="R29" s="505">
        <v>4</v>
      </c>
      <c r="S29" s="505"/>
      <c r="T29" s="505">
        <v>40</v>
      </c>
      <c r="U29" s="512">
        <v>8</v>
      </c>
      <c r="V29" s="505"/>
      <c r="W29" s="505"/>
      <c r="X29" s="505"/>
      <c r="Y29" s="505"/>
      <c r="Z29" s="505">
        <v>3</v>
      </c>
      <c r="AA29" s="505">
        <v>1</v>
      </c>
      <c r="AB29" s="505"/>
      <c r="AC29" s="505"/>
      <c r="AD29" s="505"/>
      <c r="AE29" s="505"/>
      <c r="AF29" s="505">
        <v>2</v>
      </c>
      <c r="AG29" s="505">
        <v>1</v>
      </c>
      <c r="AH29" s="512">
        <v>12</v>
      </c>
      <c r="AI29" s="505"/>
      <c r="AJ29" s="505"/>
      <c r="AK29" s="505"/>
      <c r="AL29" s="505"/>
      <c r="AM29" s="505"/>
      <c r="AN29" s="505"/>
      <c r="AO29" s="505"/>
      <c r="AP29" s="505"/>
      <c r="AQ29" s="505"/>
      <c r="AR29" s="512">
        <v>52</v>
      </c>
      <c r="AS29" s="505"/>
      <c r="AT29" s="512">
        <v>5</v>
      </c>
      <c r="AU29" s="505"/>
      <c r="AV29" s="505"/>
      <c r="AW29" s="505">
        <v>2</v>
      </c>
      <c r="AX29" s="505"/>
      <c r="AY29" s="505"/>
      <c r="AZ29" s="505"/>
      <c r="BA29" s="505"/>
      <c r="BB29" s="505"/>
      <c r="BC29" s="505"/>
      <c r="BD29" s="512">
        <v>2</v>
      </c>
      <c r="BE29" s="505"/>
      <c r="BF29" s="505"/>
      <c r="BG29" s="505"/>
      <c r="BH29" s="505"/>
      <c r="BI29" s="505"/>
      <c r="BJ29" s="512">
        <v>103</v>
      </c>
      <c r="BK29" s="505"/>
      <c r="BL29" s="505"/>
      <c r="BM29" s="505"/>
      <c r="BN29" s="505"/>
      <c r="BO29" s="505"/>
      <c r="BP29" s="506">
        <f t="shared" si="0"/>
        <v>249</v>
      </c>
      <c r="BQ29" s="374">
        <f t="shared" si="1"/>
        <v>0</v>
      </c>
      <c r="BR29" s="575"/>
      <c r="BS29" s="370"/>
      <c r="BT29" s="370"/>
      <c r="BU29" s="370"/>
      <c r="BV29" s="370"/>
      <c r="BW29" s="370"/>
      <c r="BX29" s="370"/>
      <c r="BY29" s="370"/>
      <c r="BZ29" s="370"/>
      <c r="CA29" s="370"/>
      <c r="CB29" s="370"/>
      <c r="CC29" s="370"/>
      <c r="CD29" s="370"/>
      <c r="CE29" s="370"/>
      <c r="CF29" s="370"/>
      <c r="CG29" s="370"/>
      <c r="CH29" s="370"/>
      <c r="CI29" s="370"/>
      <c r="CJ29" s="370"/>
      <c r="CK29" s="370"/>
      <c r="CL29" s="370"/>
      <c r="CM29" s="370"/>
      <c r="CN29" s="370"/>
      <c r="CO29" s="376"/>
      <c r="CP29" s="376"/>
      <c r="CQ29" s="376"/>
    </row>
    <row r="30" spans="1:95" s="105" customFormat="1" ht="13.5" customHeight="1" x14ac:dyDescent="0.2">
      <c r="A30" s="107"/>
      <c r="B30" s="104"/>
      <c r="C30" s="317"/>
      <c r="D30" s="501"/>
      <c r="E30" s="502">
        <v>1</v>
      </c>
      <c r="F30" s="513">
        <v>4</v>
      </c>
      <c r="G30" s="502"/>
      <c r="H30" s="502">
        <v>2</v>
      </c>
      <c r="I30" s="502"/>
      <c r="J30" s="502"/>
      <c r="K30" s="502"/>
      <c r="L30" s="502"/>
      <c r="M30" s="510"/>
      <c r="N30" s="502">
        <v>43</v>
      </c>
      <c r="O30" s="502"/>
      <c r="P30" s="502"/>
      <c r="Q30" s="502"/>
      <c r="R30" s="502"/>
      <c r="S30" s="502"/>
      <c r="T30" s="502">
        <v>20</v>
      </c>
      <c r="U30" s="502">
        <v>14</v>
      </c>
      <c r="V30" s="502"/>
      <c r="W30" s="502"/>
      <c r="X30" s="502"/>
      <c r="Y30" s="502"/>
      <c r="Z30" s="513">
        <v>1</v>
      </c>
      <c r="AA30" s="513">
        <v>3</v>
      </c>
      <c r="AB30" s="502"/>
      <c r="AC30" s="502"/>
      <c r="AD30" s="502"/>
      <c r="AE30" s="513"/>
      <c r="AF30" s="502"/>
      <c r="AG30" s="513"/>
      <c r="AH30" s="513">
        <v>27</v>
      </c>
      <c r="AI30" s="502"/>
      <c r="AJ30" s="502"/>
      <c r="AK30" s="502"/>
      <c r="AL30" s="502"/>
      <c r="AM30" s="502"/>
      <c r="AN30" s="502"/>
      <c r="AO30" s="502"/>
      <c r="AP30" s="502"/>
      <c r="AQ30" s="502"/>
      <c r="AR30" s="513">
        <v>55</v>
      </c>
      <c r="AS30" s="502"/>
      <c r="AT30" s="513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13">
        <v>54</v>
      </c>
      <c r="BK30" s="502"/>
      <c r="BL30" s="502"/>
      <c r="BM30" s="502"/>
      <c r="BN30" s="502"/>
      <c r="BO30" s="502"/>
      <c r="BP30" s="503">
        <f t="shared" si="0"/>
        <v>224</v>
      </c>
      <c r="BQ30" s="375">
        <f t="shared" si="1"/>
        <v>0</v>
      </c>
      <c r="BR30" s="369"/>
      <c r="BS30" s="370"/>
      <c r="BT30" s="370"/>
      <c r="BU30" s="370"/>
      <c r="BV30" s="370"/>
      <c r="BW30" s="370"/>
      <c r="BX30" s="370"/>
      <c r="BY30" s="370"/>
      <c r="BZ30" s="370"/>
      <c r="CA30" s="370"/>
      <c r="CB30" s="370"/>
      <c r="CC30" s="370"/>
      <c r="CD30" s="370"/>
      <c r="CE30" s="370"/>
      <c r="CF30" s="370"/>
      <c r="CG30" s="370"/>
      <c r="CH30" s="370"/>
      <c r="CI30" s="370"/>
      <c r="CJ30" s="370"/>
      <c r="CK30" s="370"/>
      <c r="CL30" s="370"/>
      <c r="CM30" s="370"/>
      <c r="CN30" s="370"/>
      <c r="CO30" s="373"/>
      <c r="CP30" s="373"/>
      <c r="CQ30" s="373"/>
    </row>
    <row r="31" spans="1:95" ht="13.5" customHeight="1" x14ac:dyDescent="0.2">
      <c r="A31" s="100">
        <v>12</v>
      </c>
      <c r="B31" s="106" t="s">
        <v>13</v>
      </c>
      <c r="C31" s="319" t="s">
        <v>142</v>
      </c>
      <c r="D31" s="508"/>
      <c r="E31" s="512"/>
      <c r="F31" s="512"/>
      <c r="G31" s="505"/>
      <c r="H31" s="505"/>
      <c r="I31" s="505"/>
      <c r="J31" s="505"/>
      <c r="K31" s="505"/>
      <c r="L31" s="505"/>
      <c r="M31" s="505"/>
      <c r="N31" s="509"/>
      <c r="O31" s="505"/>
      <c r="P31" s="505"/>
      <c r="Q31" s="505"/>
      <c r="R31" s="505"/>
      <c r="S31" s="512"/>
      <c r="T31" s="512">
        <v>23</v>
      </c>
      <c r="U31" s="505"/>
      <c r="V31" s="505"/>
      <c r="W31" s="505"/>
      <c r="X31" s="505"/>
      <c r="Y31" s="505"/>
      <c r="Z31" s="512">
        <v>3</v>
      </c>
      <c r="AA31" s="512"/>
      <c r="AB31" s="505"/>
      <c r="AC31" s="505"/>
      <c r="AD31" s="505"/>
      <c r="AE31" s="505"/>
      <c r="AF31" s="505"/>
      <c r="AG31" s="512">
        <v>3</v>
      </c>
      <c r="AH31" s="505"/>
      <c r="AI31" s="505"/>
      <c r="AJ31" s="505"/>
      <c r="AK31" s="505"/>
      <c r="AL31" s="505"/>
      <c r="AM31" s="505"/>
      <c r="AN31" s="505"/>
      <c r="AO31" s="505"/>
      <c r="AP31" s="505"/>
      <c r="AQ31" s="505"/>
      <c r="AR31" s="512">
        <v>18</v>
      </c>
      <c r="AS31" s="505">
        <v>1</v>
      </c>
      <c r="AT31" s="512">
        <v>1</v>
      </c>
      <c r="AU31" s="505"/>
      <c r="AV31" s="505"/>
      <c r="AW31" s="505"/>
      <c r="AX31" s="505"/>
      <c r="AY31" s="505"/>
      <c r="AZ31" s="505"/>
      <c r="BA31" s="505"/>
      <c r="BB31" s="505"/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6">
        <f t="shared" si="0"/>
        <v>49</v>
      </c>
      <c r="BQ31" s="374">
        <f t="shared" si="1"/>
        <v>0</v>
      </c>
      <c r="BR31" s="369"/>
      <c r="BS31" s="370"/>
      <c r="BT31" s="370"/>
      <c r="BU31" s="370"/>
      <c r="BV31" s="370"/>
      <c r="BW31" s="370"/>
      <c r="BX31" s="370"/>
      <c r="BY31" s="370"/>
      <c r="BZ31" s="370"/>
      <c r="CA31" s="370"/>
      <c r="CB31" s="370"/>
      <c r="CC31" s="370"/>
      <c r="CD31" s="370"/>
      <c r="CE31" s="370"/>
      <c r="CF31" s="370"/>
      <c r="CG31" s="370"/>
      <c r="CH31" s="370"/>
      <c r="CI31" s="370"/>
      <c r="CJ31" s="370"/>
      <c r="CK31" s="370"/>
      <c r="CL31" s="370"/>
      <c r="CM31" s="370"/>
      <c r="CN31" s="370"/>
      <c r="CO31" s="376"/>
      <c r="CP31" s="376"/>
      <c r="CQ31" s="376"/>
    </row>
    <row r="32" spans="1:95" s="105" customFormat="1" ht="13.5" customHeight="1" x14ac:dyDescent="0.2">
      <c r="A32" s="107"/>
      <c r="B32" s="104"/>
      <c r="C32" s="315"/>
      <c r="D32" s="501"/>
      <c r="E32" s="502">
        <v>2</v>
      </c>
      <c r="F32" s="502"/>
      <c r="G32" s="502"/>
      <c r="H32" s="502">
        <v>2</v>
      </c>
      <c r="I32" s="502"/>
      <c r="J32" s="502"/>
      <c r="K32" s="502"/>
      <c r="L32" s="502"/>
      <c r="M32" s="502"/>
      <c r="N32" s="510"/>
      <c r="O32" s="502"/>
      <c r="P32" s="502"/>
      <c r="Q32" s="502"/>
      <c r="R32" s="502"/>
      <c r="S32" s="513">
        <v>4</v>
      </c>
      <c r="T32" s="513">
        <v>44</v>
      </c>
      <c r="U32" s="502"/>
      <c r="V32" s="502"/>
      <c r="W32" s="502"/>
      <c r="X32" s="502"/>
      <c r="Y32" s="502"/>
      <c r="Z32" s="513">
        <v>2</v>
      </c>
      <c r="AA32" s="513">
        <v>2</v>
      </c>
      <c r="AB32" s="502"/>
      <c r="AC32" s="502"/>
      <c r="AD32" s="502"/>
      <c r="AE32" s="502"/>
      <c r="AF32" s="502"/>
      <c r="AG32" s="502">
        <v>6</v>
      </c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13">
        <v>11</v>
      </c>
      <c r="AS32" s="502"/>
      <c r="AT32" s="513">
        <v>4</v>
      </c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13">
        <v>2</v>
      </c>
      <c r="BK32" s="502"/>
      <c r="BL32" s="502"/>
      <c r="BM32" s="502"/>
      <c r="BN32" s="502"/>
      <c r="BO32" s="502"/>
      <c r="BP32" s="503">
        <f t="shared" si="0"/>
        <v>79</v>
      </c>
      <c r="BQ32" s="375">
        <f t="shared" si="1"/>
        <v>0</v>
      </c>
      <c r="BR32" s="369"/>
      <c r="BS32" s="370"/>
      <c r="BT32" s="370"/>
      <c r="BU32" s="370"/>
      <c r="BV32" s="370"/>
      <c r="BW32" s="370"/>
      <c r="BX32" s="370"/>
      <c r="BY32" s="370"/>
      <c r="BZ32" s="370"/>
      <c r="CA32" s="370"/>
      <c r="CB32" s="370"/>
      <c r="CC32" s="370"/>
      <c r="CD32" s="370"/>
      <c r="CE32" s="370"/>
      <c r="CF32" s="370"/>
      <c r="CG32" s="370"/>
      <c r="CH32" s="370"/>
      <c r="CI32" s="370"/>
      <c r="CJ32" s="370"/>
      <c r="CK32" s="370"/>
      <c r="CL32" s="370"/>
      <c r="CM32" s="370"/>
      <c r="CN32" s="370"/>
      <c r="CO32" s="373"/>
      <c r="CP32" s="373"/>
      <c r="CQ32" s="373"/>
    </row>
    <row r="33" spans="1:95" ht="13.5" customHeight="1" x14ac:dyDescent="0.2">
      <c r="A33" s="100">
        <v>13</v>
      </c>
      <c r="B33" s="106" t="s">
        <v>14</v>
      </c>
      <c r="C33" s="319" t="s">
        <v>143</v>
      </c>
      <c r="D33" s="511"/>
      <c r="E33" s="505"/>
      <c r="F33" s="512">
        <v>4</v>
      </c>
      <c r="G33" s="505"/>
      <c r="H33" s="505"/>
      <c r="I33" s="505"/>
      <c r="J33" s="505"/>
      <c r="K33" s="505"/>
      <c r="L33" s="505"/>
      <c r="M33" s="505"/>
      <c r="N33" s="505"/>
      <c r="O33" s="509"/>
      <c r="P33" s="505"/>
      <c r="Q33" s="505"/>
      <c r="R33" s="505"/>
      <c r="S33" s="505"/>
      <c r="T33" s="512">
        <v>8</v>
      </c>
      <c r="U33" s="505"/>
      <c r="V33" s="505"/>
      <c r="W33" s="505"/>
      <c r="X33" s="512">
        <v>1</v>
      </c>
      <c r="Y33" s="505"/>
      <c r="Z33" s="512">
        <v>11</v>
      </c>
      <c r="AA33" s="505">
        <v>1</v>
      </c>
      <c r="AB33" s="505"/>
      <c r="AC33" s="505"/>
      <c r="AD33" s="505"/>
      <c r="AE33" s="505">
        <v>1</v>
      </c>
      <c r="AF33" s="505"/>
      <c r="AG33" s="512">
        <v>4</v>
      </c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12">
        <v>25</v>
      </c>
      <c r="AS33" s="505"/>
      <c r="AT33" s="512">
        <v>1</v>
      </c>
      <c r="AU33" s="505"/>
      <c r="AV33" s="505"/>
      <c r="AW33" s="505"/>
      <c r="AX33" s="505"/>
      <c r="AY33" s="505"/>
      <c r="AZ33" s="505"/>
      <c r="BA33" s="505"/>
      <c r="BB33" s="505"/>
      <c r="BC33" s="505">
        <v>1</v>
      </c>
      <c r="BD33" s="505">
        <v>1</v>
      </c>
      <c r="BE33" s="505"/>
      <c r="BF33" s="505"/>
      <c r="BG33" s="505"/>
      <c r="BH33" s="505"/>
      <c r="BI33" s="505"/>
      <c r="BJ33" s="512">
        <v>51</v>
      </c>
      <c r="BK33" s="505"/>
      <c r="BL33" s="505"/>
      <c r="BM33" s="505"/>
      <c r="BN33" s="505">
        <v>5</v>
      </c>
      <c r="BO33" s="505"/>
      <c r="BP33" s="506">
        <f t="shared" si="0"/>
        <v>114</v>
      </c>
      <c r="BQ33" s="374">
        <f t="shared" si="1"/>
        <v>0</v>
      </c>
      <c r="BR33" s="369"/>
      <c r="BS33" s="370"/>
      <c r="BT33" s="370"/>
      <c r="BU33" s="370"/>
      <c r="BV33" s="370"/>
      <c r="BW33" s="370"/>
      <c r="BX33" s="370"/>
      <c r="BY33" s="370"/>
      <c r="BZ33" s="370"/>
      <c r="CA33" s="370"/>
      <c r="CB33" s="370"/>
      <c r="CC33" s="370"/>
      <c r="CD33" s="370"/>
      <c r="CE33" s="370"/>
      <c r="CF33" s="370"/>
      <c r="CG33" s="370"/>
      <c r="CH33" s="370"/>
      <c r="CI33" s="370"/>
      <c r="CJ33" s="370"/>
      <c r="CK33" s="370"/>
      <c r="CL33" s="370"/>
      <c r="CM33" s="370"/>
      <c r="CN33" s="370"/>
      <c r="CO33" s="376"/>
      <c r="CP33" s="376"/>
      <c r="CQ33" s="376"/>
    </row>
    <row r="34" spans="1:95" s="105" customFormat="1" ht="13.5" customHeight="1" x14ac:dyDescent="0.2">
      <c r="A34" s="107"/>
      <c r="B34" s="104"/>
      <c r="C34" s="315"/>
      <c r="D34" s="514">
        <v>1</v>
      </c>
      <c r="E34" s="502"/>
      <c r="F34" s="513">
        <v>2</v>
      </c>
      <c r="G34" s="502"/>
      <c r="H34" s="502"/>
      <c r="I34" s="502"/>
      <c r="J34" s="502"/>
      <c r="K34" s="502"/>
      <c r="L34" s="502"/>
      <c r="M34" s="502"/>
      <c r="N34" s="502"/>
      <c r="O34" s="510"/>
      <c r="P34" s="502"/>
      <c r="Q34" s="502"/>
      <c r="R34" s="502"/>
      <c r="S34" s="513"/>
      <c r="T34" s="502">
        <v>2</v>
      </c>
      <c r="U34" s="502"/>
      <c r="V34" s="502"/>
      <c r="W34" s="502"/>
      <c r="X34" s="513">
        <v>5</v>
      </c>
      <c r="Y34" s="502"/>
      <c r="Z34" s="513">
        <v>4</v>
      </c>
      <c r="AA34" s="502"/>
      <c r="AB34" s="502"/>
      <c r="AC34" s="502"/>
      <c r="AD34" s="502"/>
      <c r="AE34" s="502"/>
      <c r="AF34" s="502"/>
      <c r="AG34" s="513">
        <v>2</v>
      </c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13">
        <v>13</v>
      </c>
      <c r="AS34" s="502"/>
      <c r="AT34" s="513">
        <v>2</v>
      </c>
      <c r="AU34" s="502"/>
      <c r="AV34" s="502"/>
      <c r="AW34" s="502"/>
      <c r="AX34" s="502"/>
      <c r="AY34" s="502"/>
      <c r="AZ34" s="502"/>
      <c r="BA34" s="502"/>
      <c r="BB34" s="502"/>
      <c r="BC34" s="513">
        <v>1</v>
      </c>
      <c r="BD34" s="502"/>
      <c r="BE34" s="502"/>
      <c r="BF34" s="502"/>
      <c r="BG34" s="502"/>
      <c r="BH34" s="502"/>
      <c r="BI34" s="502"/>
      <c r="BJ34" s="513">
        <v>20</v>
      </c>
      <c r="BK34" s="502"/>
      <c r="BL34" s="502"/>
      <c r="BM34" s="502"/>
      <c r="BN34" s="502">
        <v>3</v>
      </c>
      <c r="BO34" s="502"/>
      <c r="BP34" s="503">
        <f t="shared" si="0"/>
        <v>55</v>
      </c>
      <c r="BQ34" s="375">
        <f t="shared" si="1"/>
        <v>0</v>
      </c>
      <c r="BR34" s="369"/>
      <c r="BS34" s="370"/>
      <c r="BT34" s="370"/>
      <c r="BU34" s="370"/>
      <c r="BV34" s="370"/>
      <c r="BW34" s="370"/>
      <c r="BX34" s="370"/>
      <c r="BY34" s="370"/>
      <c r="BZ34" s="370"/>
      <c r="CA34" s="370"/>
      <c r="CB34" s="370"/>
      <c r="CC34" s="370"/>
      <c r="CD34" s="370"/>
      <c r="CE34" s="370"/>
      <c r="CF34" s="370"/>
      <c r="CG34" s="370"/>
      <c r="CH34" s="370"/>
      <c r="CI34" s="370"/>
      <c r="CJ34" s="370"/>
      <c r="CK34" s="370"/>
      <c r="CL34" s="370"/>
      <c r="CM34" s="370"/>
      <c r="CN34" s="370"/>
      <c r="CO34" s="373"/>
      <c r="CP34" s="373"/>
      <c r="CQ34" s="373"/>
    </row>
    <row r="35" spans="1:95" ht="13.5" customHeight="1" x14ac:dyDescent="0.2">
      <c r="A35" s="112">
        <v>14</v>
      </c>
      <c r="B35" s="106" t="s">
        <v>54</v>
      </c>
      <c r="C35" s="319" t="s">
        <v>78</v>
      </c>
      <c r="D35" s="508"/>
      <c r="E35" s="505"/>
      <c r="F35" s="512">
        <v>4</v>
      </c>
      <c r="G35" s="505"/>
      <c r="H35" s="505"/>
      <c r="I35" s="505"/>
      <c r="J35" s="505"/>
      <c r="K35" s="505"/>
      <c r="L35" s="505"/>
      <c r="M35" s="505"/>
      <c r="N35" s="512"/>
      <c r="O35" s="512"/>
      <c r="P35" s="509"/>
      <c r="Q35" s="505"/>
      <c r="R35" s="505"/>
      <c r="S35" s="505"/>
      <c r="T35" s="505">
        <v>1</v>
      </c>
      <c r="U35" s="505"/>
      <c r="V35" s="505"/>
      <c r="W35" s="505"/>
      <c r="X35" s="505"/>
      <c r="Y35" s="505"/>
      <c r="Z35" s="512">
        <v>3</v>
      </c>
      <c r="AA35" s="512"/>
      <c r="AB35" s="505"/>
      <c r="AC35" s="505"/>
      <c r="AD35" s="505"/>
      <c r="AE35" s="505"/>
      <c r="AF35" s="505"/>
      <c r="AG35" s="505"/>
      <c r="AH35" s="512">
        <v>3</v>
      </c>
      <c r="AI35" s="505"/>
      <c r="AJ35" s="505"/>
      <c r="AK35" s="512">
        <v>3</v>
      </c>
      <c r="AL35" s="505"/>
      <c r="AM35" s="505"/>
      <c r="AN35" s="505"/>
      <c r="AO35" s="505"/>
      <c r="AP35" s="505"/>
      <c r="AQ35" s="505"/>
      <c r="AR35" s="512">
        <v>30</v>
      </c>
      <c r="AS35" s="505"/>
      <c r="AT35" s="512">
        <v>1</v>
      </c>
      <c r="AU35" s="505"/>
      <c r="AV35" s="505"/>
      <c r="AW35" s="505"/>
      <c r="AX35" s="505"/>
      <c r="AY35" s="505"/>
      <c r="AZ35" s="505"/>
      <c r="BA35" s="505"/>
      <c r="BB35" s="505"/>
      <c r="BC35" s="505"/>
      <c r="BD35" s="505"/>
      <c r="BE35" s="505"/>
      <c r="BF35" s="505"/>
      <c r="BG35" s="505"/>
      <c r="BH35" s="505"/>
      <c r="BI35" s="505"/>
      <c r="BJ35" s="512">
        <v>18</v>
      </c>
      <c r="BK35" s="505"/>
      <c r="BL35" s="505"/>
      <c r="BM35" s="505"/>
      <c r="BN35" s="505"/>
      <c r="BO35" s="505">
        <v>27</v>
      </c>
      <c r="BP35" s="506">
        <f t="shared" si="0"/>
        <v>90</v>
      </c>
      <c r="BQ35" s="374">
        <f t="shared" si="1"/>
        <v>0</v>
      </c>
      <c r="BR35" s="369"/>
      <c r="BS35" s="370"/>
      <c r="BT35" s="370"/>
      <c r="BU35" s="370"/>
      <c r="BV35" s="370"/>
      <c r="BW35" s="370"/>
      <c r="BX35" s="370"/>
      <c r="BY35" s="370"/>
      <c r="BZ35" s="370"/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6"/>
      <c r="CP35" s="376"/>
      <c r="CQ35" s="376"/>
    </row>
    <row r="36" spans="1:95" s="105" customFormat="1" ht="13.5" customHeight="1" x14ac:dyDescent="0.2">
      <c r="A36" s="107"/>
      <c r="B36" s="104"/>
      <c r="C36" s="320"/>
      <c r="D36" s="501"/>
      <c r="E36" s="502"/>
      <c r="F36" s="502"/>
      <c r="G36" s="502"/>
      <c r="H36" s="513">
        <v>5</v>
      </c>
      <c r="I36" s="502"/>
      <c r="J36" s="502"/>
      <c r="K36" s="502"/>
      <c r="L36" s="502"/>
      <c r="M36" s="502"/>
      <c r="N36" s="502"/>
      <c r="O36" s="502"/>
      <c r="P36" s="510"/>
      <c r="Q36" s="502"/>
      <c r="R36" s="502"/>
      <c r="S36" s="502"/>
      <c r="T36" s="513">
        <v>6</v>
      </c>
      <c r="U36" s="513"/>
      <c r="V36" s="502"/>
      <c r="W36" s="502"/>
      <c r="X36" s="502">
        <v>2</v>
      </c>
      <c r="Y36" s="502"/>
      <c r="Z36" s="513"/>
      <c r="AA36" s="513">
        <v>14</v>
      </c>
      <c r="AB36" s="502"/>
      <c r="AC36" s="502"/>
      <c r="AD36" s="502"/>
      <c r="AE36" s="502"/>
      <c r="AF36" s="502"/>
      <c r="AG36" s="513">
        <v>4</v>
      </c>
      <c r="AH36" s="502">
        <v>3</v>
      </c>
      <c r="AI36" s="502"/>
      <c r="AJ36" s="502"/>
      <c r="AK36" s="502">
        <v>13</v>
      </c>
      <c r="AL36" s="502"/>
      <c r="AM36" s="502"/>
      <c r="AN36" s="502"/>
      <c r="AO36" s="502"/>
      <c r="AP36" s="502"/>
      <c r="AQ36" s="502"/>
      <c r="AR36" s="513">
        <v>53</v>
      </c>
      <c r="AS36" s="502"/>
      <c r="AT36" s="513"/>
      <c r="AU36" s="502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13">
        <v>13</v>
      </c>
      <c r="BK36" s="502"/>
      <c r="BL36" s="502"/>
      <c r="BM36" s="502"/>
      <c r="BN36" s="502"/>
      <c r="BO36" s="502">
        <v>1</v>
      </c>
      <c r="BP36" s="503">
        <f t="shared" si="0"/>
        <v>114</v>
      </c>
      <c r="BQ36" s="375">
        <f t="shared" si="1"/>
        <v>0</v>
      </c>
      <c r="BR36" s="369"/>
      <c r="BS36" s="370"/>
      <c r="BT36" s="370"/>
      <c r="BU36" s="370"/>
      <c r="BV36" s="370"/>
      <c r="BW36" s="370"/>
      <c r="BX36" s="370"/>
      <c r="BY36" s="370"/>
      <c r="BZ36" s="370"/>
      <c r="CA36" s="370"/>
      <c r="CB36" s="370"/>
      <c r="CC36" s="370"/>
      <c r="CD36" s="370"/>
      <c r="CE36" s="370"/>
      <c r="CF36" s="370"/>
      <c r="CG36" s="370"/>
      <c r="CH36" s="370"/>
      <c r="CI36" s="370"/>
      <c r="CJ36" s="370"/>
      <c r="CK36" s="370"/>
      <c r="CL36" s="370"/>
      <c r="CM36" s="370"/>
      <c r="CN36" s="370"/>
      <c r="CO36" s="373"/>
      <c r="CP36" s="373"/>
      <c r="CQ36" s="373"/>
    </row>
    <row r="37" spans="1:95" ht="13.5" customHeight="1" x14ac:dyDescent="0.2">
      <c r="A37" s="100">
        <v>15</v>
      </c>
      <c r="B37" s="106" t="s">
        <v>15</v>
      </c>
      <c r="C37" s="319" t="s">
        <v>79</v>
      </c>
      <c r="D37" s="508"/>
      <c r="E37" s="505"/>
      <c r="F37" s="505">
        <v>2</v>
      </c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9"/>
      <c r="R37" s="505"/>
      <c r="S37" s="505"/>
      <c r="T37" s="512">
        <v>13</v>
      </c>
      <c r="U37" s="505"/>
      <c r="V37" s="505"/>
      <c r="W37" s="505"/>
      <c r="X37" s="505">
        <v>1</v>
      </c>
      <c r="Y37" s="505"/>
      <c r="Z37" s="512">
        <v>6</v>
      </c>
      <c r="AA37" s="512">
        <v>1</v>
      </c>
      <c r="AB37" s="505"/>
      <c r="AC37" s="505"/>
      <c r="AD37" s="505"/>
      <c r="AE37" s="505"/>
      <c r="AF37" s="512">
        <v>4</v>
      </c>
      <c r="AG37" s="512"/>
      <c r="AH37" s="505"/>
      <c r="AI37" s="505"/>
      <c r="AJ37" s="505"/>
      <c r="AK37" s="512"/>
      <c r="AL37" s="505"/>
      <c r="AM37" s="505"/>
      <c r="AN37" s="505"/>
      <c r="AO37" s="505"/>
      <c r="AP37" s="505"/>
      <c r="AQ37" s="505"/>
      <c r="AR37" s="512">
        <v>58</v>
      </c>
      <c r="AS37" s="505"/>
      <c r="AT37" s="512">
        <v>1</v>
      </c>
      <c r="AU37" s="505"/>
      <c r="AV37" s="505"/>
      <c r="AW37" s="505"/>
      <c r="AX37" s="505"/>
      <c r="AY37" s="505"/>
      <c r="AZ37" s="505"/>
      <c r="BA37" s="505"/>
      <c r="BB37" s="505"/>
      <c r="BC37" s="505"/>
      <c r="BD37" s="505"/>
      <c r="BE37" s="505"/>
      <c r="BF37" s="505"/>
      <c r="BG37" s="505"/>
      <c r="BH37" s="505"/>
      <c r="BI37" s="505"/>
      <c r="BJ37" s="512">
        <v>5</v>
      </c>
      <c r="BK37" s="505"/>
      <c r="BL37" s="505"/>
      <c r="BM37" s="505"/>
      <c r="BN37" s="512"/>
      <c r="BO37" s="512"/>
      <c r="BP37" s="506">
        <f t="shared" si="0"/>
        <v>91</v>
      </c>
      <c r="BQ37" s="374">
        <f t="shared" si="1"/>
        <v>0</v>
      </c>
      <c r="BR37" s="369"/>
      <c r="BS37" s="370"/>
      <c r="BT37" s="370"/>
      <c r="BU37" s="370"/>
      <c r="BV37" s="370"/>
      <c r="BW37" s="370"/>
      <c r="BX37" s="370"/>
      <c r="BY37" s="370"/>
      <c r="BZ37" s="370"/>
      <c r="CA37" s="370"/>
      <c r="CB37" s="370"/>
      <c r="CC37" s="370"/>
      <c r="CD37" s="370"/>
      <c r="CE37" s="370"/>
      <c r="CF37" s="370"/>
      <c r="CG37" s="370"/>
      <c r="CH37" s="370"/>
      <c r="CI37" s="370"/>
      <c r="CJ37" s="370"/>
      <c r="CK37" s="370"/>
      <c r="CL37" s="370"/>
      <c r="CM37" s="370"/>
      <c r="CN37" s="370"/>
      <c r="CO37" s="376"/>
      <c r="CP37" s="376"/>
      <c r="CQ37" s="376"/>
    </row>
    <row r="38" spans="1:95" s="105" customFormat="1" ht="13.5" customHeight="1" x14ac:dyDescent="0.2">
      <c r="A38" s="107"/>
      <c r="B38" s="115"/>
      <c r="C38" s="315"/>
      <c r="D38" s="501"/>
      <c r="E38" s="502"/>
      <c r="F38" s="502">
        <v>1</v>
      </c>
      <c r="G38" s="502"/>
      <c r="H38" s="502"/>
      <c r="I38" s="502"/>
      <c r="J38" s="502"/>
      <c r="K38" s="502">
        <v>2</v>
      </c>
      <c r="L38" s="502"/>
      <c r="M38" s="502"/>
      <c r="N38" s="502"/>
      <c r="O38" s="502">
        <v>2</v>
      </c>
      <c r="P38" s="502"/>
      <c r="Q38" s="510"/>
      <c r="R38" s="502"/>
      <c r="S38" s="502"/>
      <c r="T38" s="513">
        <v>9</v>
      </c>
      <c r="U38" s="502"/>
      <c r="V38" s="502">
        <v>2</v>
      </c>
      <c r="W38" s="502"/>
      <c r="X38" s="502">
        <v>9</v>
      </c>
      <c r="Y38" s="502"/>
      <c r="Z38" s="513"/>
      <c r="AA38" s="502">
        <v>3</v>
      </c>
      <c r="AB38" s="502"/>
      <c r="AC38" s="502"/>
      <c r="AD38" s="502"/>
      <c r="AE38" s="502"/>
      <c r="AF38" s="513">
        <v>3</v>
      </c>
      <c r="AG38" s="513">
        <v>2</v>
      </c>
      <c r="AH38" s="502">
        <v>2</v>
      </c>
      <c r="AI38" s="502"/>
      <c r="AJ38" s="502"/>
      <c r="AK38" s="513"/>
      <c r="AL38" s="502"/>
      <c r="AM38" s="502"/>
      <c r="AN38" s="502"/>
      <c r="AO38" s="502"/>
      <c r="AP38" s="502"/>
      <c r="AQ38" s="502"/>
      <c r="AR38" s="513">
        <v>50</v>
      </c>
      <c r="AS38" s="502"/>
      <c r="AT38" s="502">
        <v>4</v>
      </c>
      <c r="AU38" s="502"/>
      <c r="AV38" s="502"/>
      <c r="AW38" s="502"/>
      <c r="AX38" s="502"/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  <c r="BI38" s="502"/>
      <c r="BJ38" s="513">
        <v>1</v>
      </c>
      <c r="BK38" s="502"/>
      <c r="BL38" s="502"/>
      <c r="BM38" s="502"/>
      <c r="BN38" s="502">
        <v>1</v>
      </c>
      <c r="BO38" s="502"/>
      <c r="BP38" s="503">
        <f t="shared" si="0"/>
        <v>91</v>
      </c>
      <c r="BQ38" s="375">
        <f t="shared" si="1"/>
        <v>0</v>
      </c>
      <c r="BR38" s="369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  <c r="CC38" s="370"/>
      <c r="CD38" s="370"/>
      <c r="CE38" s="370"/>
      <c r="CF38" s="370"/>
      <c r="CG38" s="370"/>
      <c r="CH38" s="370"/>
      <c r="CI38" s="370"/>
      <c r="CJ38" s="370"/>
      <c r="CK38" s="370"/>
      <c r="CL38" s="370"/>
      <c r="CM38" s="370"/>
      <c r="CN38" s="370"/>
      <c r="CO38" s="373"/>
      <c r="CP38" s="373"/>
      <c r="CQ38" s="373"/>
    </row>
    <row r="39" spans="1:95" ht="13.5" customHeight="1" x14ac:dyDescent="0.2">
      <c r="A39" s="100">
        <v>16</v>
      </c>
      <c r="B39" s="106" t="s">
        <v>132</v>
      </c>
      <c r="C39" s="319" t="s">
        <v>195</v>
      </c>
      <c r="D39" s="508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9"/>
      <c r="S39" s="505"/>
      <c r="T39" s="505"/>
      <c r="U39" s="505"/>
      <c r="V39" s="505"/>
      <c r="W39" s="505"/>
      <c r="X39" s="505"/>
      <c r="Y39" s="505"/>
      <c r="Z39" s="505"/>
      <c r="AA39" s="505"/>
      <c r="AB39" s="505"/>
      <c r="AC39" s="505"/>
      <c r="AD39" s="505"/>
      <c r="AE39" s="505"/>
      <c r="AF39" s="505"/>
      <c r="AG39" s="505"/>
      <c r="AH39" s="505"/>
      <c r="AI39" s="505"/>
      <c r="AJ39" s="505"/>
      <c r="AK39" s="505"/>
      <c r="AL39" s="505"/>
      <c r="AM39" s="505"/>
      <c r="AN39" s="505"/>
      <c r="AO39" s="505"/>
      <c r="AP39" s="505"/>
      <c r="AQ39" s="505"/>
      <c r="AR39" s="512">
        <v>20</v>
      </c>
      <c r="AS39" s="505"/>
      <c r="AT39" s="505"/>
      <c r="AU39" s="505"/>
      <c r="AV39" s="505"/>
      <c r="AW39" s="505"/>
      <c r="AX39" s="505"/>
      <c r="AY39" s="505"/>
      <c r="AZ39" s="505"/>
      <c r="BA39" s="505"/>
      <c r="BB39" s="505"/>
      <c r="BC39" s="505"/>
      <c r="BD39" s="505"/>
      <c r="BE39" s="505"/>
      <c r="BF39" s="505"/>
      <c r="BG39" s="505"/>
      <c r="BH39" s="505"/>
      <c r="BI39" s="505"/>
      <c r="BJ39" s="505"/>
      <c r="BK39" s="505"/>
      <c r="BL39" s="505"/>
      <c r="BM39" s="505"/>
      <c r="BN39" s="505"/>
      <c r="BO39" s="505"/>
      <c r="BP39" s="503">
        <f t="shared" si="0"/>
        <v>20</v>
      </c>
      <c r="BQ39" s="374">
        <f>SUM(BS39:CN39)</f>
        <v>0</v>
      </c>
      <c r="BR39" s="369"/>
      <c r="BS39" s="370"/>
      <c r="BT39" s="370"/>
      <c r="BU39" s="370"/>
      <c r="BV39" s="370"/>
      <c r="BW39" s="370"/>
      <c r="BX39" s="370"/>
      <c r="BY39" s="370"/>
      <c r="BZ39" s="370"/>
      <c r="CA39" s="370"/>
      <c r="CB39" s="370"/>
      <c r="CC39" s="370"/>
      <c r="CD39" s="370"/>
      <c r="CE39" s="370"/>
      <c r="CF39" s="370"/>
      <c r="CG39" s="370"/>
      <c r="CH39" s="370"/>
      <c r="CI39" s="370"/>
      <c r="CJ39" s="370"/>
      <c r="CK39" s="370"/>
      <c r="CL39" s="370"/>
      <c r="CM39" s="370"/>
      <c r="CN39" s="370"/>
      <c r="CO39" s="376"/>
      <c r="CP39" s="376"/>
      <c r="CQ39" s="376"/>
    </row>
    <row r="40" spans="1:95" s="105" customFormat="1" ht="13.5" customHeight="1" x14ac:dyDescent="0.2">
      <c r="A40" s="107"/>
      <c r="B40" s="104"/>
      <c r="C40" s="315"/>
      <c r="D40" s="514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10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13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3">
        <f t="shared" si="0"/>
        <v>0</v>
      </c>
      <c r="BQ40" s="375">
        <f>SUM(BS40:CN40)</f>
        <v>0</v>
      </c>
      <c r="BR40" s="369"/>
      <c r="BS40" s="370"/>
      <c r="BT40" s="370"/>
      <c r="BU40" s="370"/>
      <c r="BV40" s="370"/>
      <c r="BW40" s="370"/>
      <c r="BX40" s="370"/>
      <c r="BY40" s="370"/>
      <c r="BZ40" s="370"/>
      <c r="CA40" s="370"/>
      <c r="CB40" s="370"/>
      <c r="CC40" s="370"/>
      <c r="CD40" s="370"/>
      <c r="CE40" s="370"/>
      <c r="CF40" s="370"/>
      <c r="CG40" s="370"/>
      <c r="CH40" s="370"/>
      <c r="CI40" s="370"/>
      <c r="CJ40" s="370"/>
      <c r="CK40" s="370"/>
      <c r="CL40" s="370"/>
      <c r="CM40" s="370"/>
      <c r="CN40" s="370"/>
      <c r="CO40" s="373"/>
      <c r="CP40" s="373"/>
      <c r="CQ40" s="373"/>
    </row>
    <row r="41" spans="1:95" ht="13.5" customHeight="1" x14ac:dyDescent="0.2">
      <c r="A41" s="102">
        <v>17</v>
      </c>
      <c r="B41" s="106" t="s">
        <v>16</v>
      </c>
      <c r="C41" s="319" t="s">
        <v>332</v>
      </c>
      <c r="D41" s="508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9"/>
      <c r="T41" s="512"/>
      <c r="U41" s="505"/>
      <c r="V41" s="505"/>
      <c r="W41" s="505"/>
      <c r="X41" s="505"/>
      <c r="Y41" s="505"/>
      <c r="Z41" s="505"/>
      <c r="AA41" s="505"/>
      <c r="AB41" s="505"/>
      <c r="AC41" s="505"/>
      <c r="AD41" s="505"/>
      <c r="AE41" s="505"/>
      <c r="AF41" s="505"/>
      <c r="AG41" s="505"/>
      <c r="AH41" s="505"/>
      <c r="AI41" s="505"/>
      <c r="AJ41" s="505"/>
      <c r="AK41" s="505"/>
      <c r="AL41" s="505"/>
      <c r="AM41" s="505"/>
      <c r="AN41" s="505"/>
      <c r="AO41" s="505"/>
      <c r="AP41" s="505"/>
      <c r="AQ41" s="505"/>
      <c r="AR41" s="512">
        <v>13</v>
      </c>
      <c r="AS41" s="505"/>
      <c r="AT41" s="505"/>
      <c r="AU41" s="505"/>
      <c r="AV41" s="505"/>
      <c r="AW41" s="512">
        <v>3</v>
      </c>
      <c r="AX41" s="505"/>
      <c r="AY41" s="505"/>
      <c r="AZ41" s="505"/>
      <c r="BA41" s="505"/>
      <c r="BB41" s="505"/>
      <c r="BC41" s="505"/>
      <c r="BD41" s="505"/>
      <c r="BE41" s="505"/>
      <c r="BF41" s="505"/>
      <c r="BG41" s="512">
        <v>1</v>
      </c>
      <c r="BH41" s="505"/>
      <c r="BI41" s="505"/>
      <c r="BJ41" s="505"/>
      <c r="BK41" s="505"/>
      <c r="BL41" s="505"/>
      <c r="BM41" s="505"/>
      <c r="BN41" s="505"/>
      <c r="BO41" s="505"/>
      <c r="BP41" s="506">
        <f t="shared" si="0"/>
        <v>17</v>
      </c>
      <c r="BQ41" s="374">
        <f t="shared" si="1"/>
        <v>0</v>
      </c>
      <c r="BR41" s="369"/>
      <c r="BS41" s="370"/>
      <c r="BT41" s="370"/>
      <c r="BU41" s="370"/>
      <c r="BV41" s="370"/>
      <c r="BW41" s="370"/>
      <c r="BX41" s="370"/>
      <c r="BY41" s="370"/>
      <c r="BZ41" s="370"/>
      <c r="CA41" s="370"/>
      <c r="CB41" s="370"/>
      <c r="CC41" s="370"/>
      <c r="CD41" s="370"/>
      <c r="CE41" s="370"/>
      <c r="CF41" s="370"/>
      <c r="CG41" s="370"/>
      <c r="CH41" s="370"/>
      <c r="CI41" s="370"/>
      <c r="CJ41" s="370"/>
      <c r="CK41" s="370"/>
      <c r="CL41" s="370"/>
      <c r="CM41" s="370"/>
      <c r="CN41" s="370"/>
      <c r="CO41" s="376"/>
      <c r="CP41" s="376"/>
      <c r="CQ41" s="376"/>
    </row>
    <row r="42" spans="1:95" s="105" customFormat="1" ht="13.5" customHeight="1" x14ac:dyDescent="0.2">
      <c r="B42" s="104"/>
      <c r="C42" s="315" t="s">
        <v>333</v>
      </c>
      <c r="D42" s="501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10"/>
      <c r="T42" s="513">
        <v>3</v>
      </c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13">
        <v>1</v>
      </c>
      <c r="AS42" s="502"/>
      <c r="AT42" s="502"/>
      <c r="AU42" s="502"/>
      <c r="AV42" s="502"/>
      <c r="AW42" s="513">
        <v>1</v>
      </c>
      <c r="AX42" s="502"/>
      <c r="AY42" s="502"/>
      <c r="AZ42" s="502"/>
      <c r="BA42" s="502"/>
      <c r="BB42" s="502"/>
      <c r="BC42" s="502"/>
      <c r="BD42" s="502"/>
      <c r="BE42" s="502"/>
      <c r="BF42" s="502"/>
      <c r="BG42" s="513"/>
      <c r="BH42" s="502"/>
      <c r="BI42" s="502"/>
      <c r="BJ42" s="502"/>
      <c r="BK42" s="502"/>
      <c r="BL42" s="502"/>
      <c r="BM42" s="502"/>
      <c r="BN42" s="502"/>
      <c r="BO42" s="502"/>
      <c r="BP42" s="503">
        <f t="shared" si="0"/>
        <v>5</v>
      </c>
      <c r="BQ42" s="375">
        <f t="shared" si="1"/>
        <v>0</v>
      </c>
      <c r="BR42" s="369"/>
      <c r="BS42" s="370"/>
      <c r="BT42" s="370"/>
      <c r="BU42" s="370"/>
      <c r="BV42" s="370"/>
      <c r="BW42" s="370"/>
      <c r="BX42" s="370"/>
      <c r="BY42" s="370"/>
      <c r="BZ42" s="370"/>
      <c r="CA42" s="370"/>
      <c r="CB42" s="370"/>
      <c r="CC42" s="370"/>
      <c r="CD42" s="370"/>
      <c r="CE42" s="370"/>
      <c r="CF42" s="370"/>
      <c r="CG42" s="370"/>
      <c r="CH42" s="370"/>
      <c r="CI42" s="370"/>
      <c r="CJ42" s="370"/>
      <c r="CK42" s="370"/>
      <c r="CL42" s="370"/>
      <c r="CM42" s="370"/>
      <c r="CN42" s="370"/>
      <c r="CO42" s="373"/>
      <c r="CP42" s="373"/>
      <c r="CQ42" s="373"/>
    </row>
    <row r="43" spans="1:95" s="102" customFormat="1" ht="13.5" customHeight="1" x14ac:dyDescent="0.2">
      <c r="A43" s="100">
        <v>18</v>
      </c>
      <c r="B43" s="106" t="s">
        <v>17</v>
      </c>
      <c r="C43" s="316" t="s">
        <v>146</v>
      </c>
      <c r="D43" s="508"/>
      <c r="E43" s="505">
        <v>2</v>
      </c>
      <c r="F43" s="505"/>
      <c r="G43" s="505"/>
      <c r="H43" s="505">
        <v>3</v>
      </c>
      <c r="I43" s="505"/>
      <c r="J43" s="505"/>
      <c r="K43" s="505"/>
      <c r="L43" s="505"/>
      <c r="M43" s="505"/>
      <c r="N43" s="505">
        <v>2</v>
      </c>
      <c r="O43" s="505"/>
      <c r="P43" s="505"/>
      <c r="Q43" s="505"/>
      <c r="R43" s="505"/>
      <c r="S43" s="505"/>
      <c r="T43" s="509"/>
      <c r="U43" s="505"/>
      <c r="V43" s="505"/>
      <c r="W43" s="505"/>
      <c r="X43" s="505"/>
      <c r="Y43" s="505"/>
      <c r="Z43" s="505">
        <v>1</v>
      </c>
      <c r="AA43" s="505"/>
      <c r="AB43" s="505"/>
      <c r="AC43" s="505"/>
      <c r="AD43" s="505"/>
      <c r="AE43" s="505"/>
      <c r="AF43" s="505"/>
      <c r="AG43" s="512">
        <v>1</v>
      </c>
      <c r="AH43" s="505"/>
      <c r="AI43" s="505"/>
      <c r="AJ43" s="505"/>
      <c r="AK43" s="505"/>
      <c r="AL43" s="505"/>
      <c r="AM43" s="505"/>
      <c r="AN43" s="505"/>
      <c r="AO43" s="505"/>
      <c r="AP43" s="505"/>
      <c r="AQ43" s="505"/>
      <c r="AR43" s="512"/>
      <c r="AS43" s="505"/>
      <c r="AT43" s="505"/>
      <c r="AU43" s="505"/>
      <c r="AV43" s="505"/>
      <c r="AW43" s="512"/>
      <c r="AX43" s="505"/>
      <c r="AY43" s="505"/>
      <c r="AZ43" s="505"/>
      <c r="BA43" s="505"/>
      <c r="BB43" s="505"/>
      <c r="BC43" s="505">
        <v>1</v>
      </c>
      <c r="BD43" s="505"/>
      <c r="BE43" s="505"/>
      <c r="BF43" s="505"/>
      <c r="BG43" s="505"/>
      <c r="BH43" s="505"/>
      <c r="BI43" s="505"/>
      <c r="BJ43" s="505"/>
      <c r="BK43" s="505"/>
      <c r="BL43" s="505"/>
      <c r="BM43" s="505"/>
      <c r="BN43" s="505"/>
      <c r="BO43" s="505"/>
      <c r="BP43" s="506">
        <f t="shared" si="0"/>
        <v>10</v>
      </c>
      <c r="BQ43" s="374">
        <f t="shared" si="1"/>
        <v>0</v>
      </c>
      <c r="BR43" s="369"/>
      <c r="BS43" s="370"/>
      <c r="BT43" s="370"/>
      <c r="BU43" s="370"/>
      <c r="BV43" s="370"/>
      <c r="BW43" s="370"/>
      <c r="BX43" s="370"/>
      <c r="BY43" s="370"/>
      <c r="BZ43" s="370"/>
      <c r="CA43" s="370"/>
      <c r="CB43" s="370"/>
      <c r="CC43" s="370"/>
      <c r="CD43" s="370"/>
      <c r="CE43" s="370"/>
      <c r="CF43" s="370"/>
      <c r="CG43" s="370"/>
      <c r="CH43" s="370"/>
      <c r="CI43" s="370"/>
      <c r="CJ43" s="370"/>
      <c r="CK43" s="370"/>
      <c r="CL43" s="370"/>
      <c r="CM43" s="370"/>
      <c r="CN43" s="370"/>
      <c r="CO43" s="371"/>
      <c r="CP43" s="371"/>
      <c r="CQ43" s="371"/>
    </row>
    <row r="44" spans="1:95" s="105" customFormat="1" ht="13.5" customHeight="1" x14ac:dyDescent="0.2">
      <c r="A44" s="107"/>
      <c r="B44" s="104"/>
      <c r="C44" s="315" t="s">
        <v>147</v>
      </c>
      <c r="D44" s="501"/>
      <c r="E44" s="502"/>
      <c r="F44" s="502"/>
      <c r="G44" s="502"/>
      <c r="H44" s="502"/>
      <c r="I44" s="502"/>
      <c r="J44" s="502"/>
      <c r="K44" s="502"/>
      <c r="L44" s="502"/>
      <c r="M44" s="502"/>
      <c r="N44" s="513">
        <v>3</v>
      </c>
      <c r="O44" s="502"/>
      <c r="P44" s="502"/>
      <c r="Q44" s="502"/>
      <c r="R44" s="502"/>
      <c r="S44" s="502"/>
      <c r="T44" s="510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>
        <v>1</v>
      </c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13">
        <v>6</v>
      </c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13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3">
        <f t="shared" si="0"/>
        <v>10</v>
      </c>
      <c r="BQ44" s="375">
        <f t="shared" si="1"/>
        <v>0</v>
      </c>
      <c r="BR44" s="369"/>
      <c r="BS44" s="370"/>
      <c r="BT44" s="370"/>
      <c r="BU44" s="370"/>
      <c r="BV44" s="370"/>
      <c r="BW44" s="370"/>
      <c r="BX44" s="370"/>
      <c r="BY44" s="370"/>
      <c r="BZ44" s="370"/>
      <c r="CA44" s="370"/>
      <c r="CB44" s="370"/>
      <c r="CC44" s="370"/>
      <c r="CD44" s="370"/>
      <c r="CE44" s="370"/>
      <c r="CF44" s="370"/>
      <c r="CG44" s="370"/>
      <c r="CH44" s="370"/>
      <c r="CI44" s="370"/>
      <c r="CJ44" s="370"/>
      <c r="CK44" s="370"/>
      <c r="CL44" s="370"/>
      <c r="CM44" s="370"/>
      <c r="CN44" s="370"/>
      <c r="CO44" s="373"/>
      <c r="CP44" s="373"/>
      <c r="CQ44" s="373"/>
    </row>
    <row r="45" spans="1:95" s="102" customFormat="1" ht="13.5" customHeight="1" x14ac:dyDescent="0.2">
      <c r="A45" s="100">
        <v>19</v>
      </c>
      <c r="B45" s="106" t="s">
        <v>18</v>
      </c>
      <c r="C45" s="316" t="s">
        <v>148</v>
      </c>
      <c r="D45" s="508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512">
        <v>12</v>
      </c>
      <c r="U45" s="509"/>
      <c r="V45" s="505"/>
      <c r="W45" s="505"/>
      <c r="X45" s="505"/>
      <c r="Y45" s="505"/>
      <c r="Z45" s="505"/>
      <c r="AA45" s="505">
        <v>1</v>
      </c>
      <c r="AB45" s="505"/>
      <c r="AC45" s="505"/>
      <c r="AD45" s="505"/>
      <c r="AE45" s="505"/>
      <c r="AF45" s="505"/>
      <c r="AG45" s="505"/>
      <c r="AH45" s="505"/>
      <c r="AI45" s="505"/>
      <c r="AJ45" s="505"/>
      <c r="AK45" s="505"/>
      <c r="AL45" s="505"/>
      <c r="AM45" s="505"/>
      <c r="AN45" s="505"/>
      <c r="AO45" s="505"/>
      <c r="AP45" s="505"/>
      <c r="AQ45" s="505"/>
      <c r="AR45" s="505"/>
      <c r="AS45" s="505"/>
      <c r="AT45" s="505"/>
      <c r="AU45" s="505"/>
      <c r="AV45" s="505"/>
      <c r="AW45" s="505"/>
      <c r="AX45" s="505"/>
      <c r="AY45" s="505"/>
      <c r="AZ45" s="505"/>
      <c r="BA45" s="505"/>
      <c r="BB45" s="505"/>
      <c r="BC45" s="505"/>
      <c r="BD45" s="505"/>
      <c r="BE45" s="505"/>
      <c r="BF45" s="505"/>
      <c r="BG45" s="505"/>
      <c r="BH45" s="505"/>
      <c r="BI45" s="505"/>
      <c r="BJ45" s="505"/>
      <c r="BK45" s="505"/>
      <c r="BL45" s="505"/>
      <c r="BM45" s="505"/>
      <c r="BN45" s="505"/>
      <c r="BO45" s="505"/>
      <c r="BP45" s="506">
        <f t="shared" si="0"/>
        <v>13</v>
      </c>
      <c r="BQ45" s="374">
        <f t="shared" si="1"/>
        <v>0</v>
      </c>
      <c r="BR45" s="369"/>
      <c r="BS45" s="370"/>
      <c r="BT45" s="370"/>
      <c r="BU45" s="370"/>
      <c r="BV45" s="370"/>
      <c r="BW45" s="370"/>
      <c r="BX45" s="370"/>
      <c r="BY45" s="370"/>
      <c r="BZ45" s="370"/>
      <c r="CA45" s="370"/>
      <c r="CB45" s="370"/>
      <c r="CC45" s="370"/>
      <c r="CD45" s="370"/>
      <c r="CE45" s="370"/>
      <c r="CF45" s="370"/>
      <c r="CG45" s="370"/>
      <c r="CH45" s="370"/>
      <c r="CI45" s="370"/>
      <c r="CJ45" s="370"/>
      <c r="CK45" s="370"/>
      <c r="CL45" s="370"/>
      <c r="CM45" s="370"/>
      <c r="CN45" s="370"/>
      <c r="CO45" s="371"/>
      <c r="CP45" s="371"/>
      <c r="CQ45" s="371"/>
    </row>
    <row r="46" spans="1:95" s="105" customFormat="1" ht="13.5" customHeight="1" x14ac:dyDescent="0.2">
      <c r="A46" s="107"/>
      <c r="B46" s="104"/>
      <c r="C46" s="315" t="s">
        <v>19</v>
      </c>
      <c r="D46" s="501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13">
        <v>1</v>
      </c>
      <c r="U46" s="510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3">
        <f t="shared" si="0"/>
        <v>1</v>
      </c>
      <c r="BQ46" s="375">
        <f t="shared" si="1"/>
        <v>0</v>
      </c>
      <c r="BR46" s="369"/>
      <c r="BS46" s="370"/>
      <c r="BT46" s="370"/>
      <c r="BU46" s="370"/>
      <c r="BV46" s="370"/>
      <c r="BW46" s="370"/>
      <c r="BX46" s="370"/>
      <c r="BY46" s="370"/>
      <c r="BZ46" s="370"/>
      <c r="CA46" s="370"/>
      <c r="CB46" s="370"/>
      <c r="CC46" s="370"/>
      <c r="CD46" s="370"/>
      <c r="CE46" s="370"/>
      <c r="CF46" s="370"/>
      <c r="CG46" s="370"/>
      <c r="CH46" s="370"/>
      <c r="CI46" s="370"/>
      <c r="CJ46" s="370"/>
      <c r="CK46" s="370"/>
      <c r="CL46" s="370"/>
      <c r="CM46" s="370"/>
      <c r="CN46" s="370"/>
      <c r="CO46" s="373"/>
      <c r="CP46" s="373"/>
      <c r="CQ46" s="373"/>
    </row>
    <row r="47" spans="1:95" s="102" customFormat="1" ht="13.5" customHeight="1" x14ac:dyDescent="0.2">
      <c r="A47" s="100">
        <v>20</v>
      </c>
      <c r="B47" s="106" t="s">
        <v>181</v>
      </c>
      <c r="C47" s="316" t="s">
        <v>192</v>
      </c>
      <c r="D47" s="508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  <c r="P47" s="505"/>
      <c r="Q47" s="505"/>
      <c r="R47" s="505"/>
      <c r="S47" s="505"/>
      <c r="T47" s="505"/>
      <c r="U47" s="505"/>
      <c r="V47" s="515"/>
      <c r="W47" s="505"/>
      <c r="X47" s="505"/>
      <c r="Y47" s="505"/>
      <c r="Z47" s="505"/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  <c r="AL47" s="505"/>
      <c r="AM47" s="505"/>
      <c r="AN47" s="505"/>
      <c r="AO47" s="505"/>
      <c r="AP47" s="505"/>
      <c r="AQ47" s="505"/>
      <c r="AR47" s="505"/>
      <c r="AS47" s="505"/>
      <c r="AT47" s="505"/>
      <c r="AU47" s="505"/>
      <c r="AV47" s="505"/>
      <c r="AW47" s="505"/>
      <c r="AX47" s="505"/>
      <c r="AY47" s="505"/>
      <c r="AZ47" s="505"/>
      <c r="BA47" s="505"/>
      <c r="BB47" s="505"/>
      <c r="BC47" s="505"/>
      <c r="BD47" s="505"/>
      <c r="BE47" s="505"/>
      <c r="BF47" s="505"/>
      <c r="BG47" s="505"/>
      <c r="BH47" s="505"/>
      <c r="BI47" s="505"/>
      <c r="BJ47" s="505"/>
      <c r="BK47" s="505"/>
      <c r="BL47" s="505"/>
      <c r="BM47" s="505"/>
      <c r="BN47" s="505"/>
      <c r="BO47" s="505"/>
      <c r="BP47" s="503">
        <f t="shared" si="0"/>
        <v>0</v>
      </c>
      <c r="BQ47" s="374">
        <f t="shared" si="1"/>
        <v>0</v>
      </c>
      <c r="BR47" s="369"/>
      <c r="BS47" s="370"/>
      <c r="BT47" s="370"/>
      <c r="BU47" s="370"/>
      <c r="BV47" s="370"/>
      <c r="BW47" s="370"/>
      <c r="BX47" s="370"/>
      <c r="BY47" s="370"/>
      <c r="BZ47" s="370"/>
      <c r="CA47" s="370"/>
      <c r="CB47" s="370"/>
      <c r="CC47" s="370"/>
      <c r="CD47" s="370"/>
      <c r="CE47" s="370"/>
      <c r="CF47" s="370"/>
      <c r="CG47" s="370"/>
      <c r="CH47" s="370"/>
      <c r="CI47" s="370"/>
      <c r="CJ47" s="370"/>
      <c r="CK47" s="370"/>
      <c r="CL47" s="370"/>
      <c r="CM47" s="370"/>
      <c r="CN47" s="370"/>
      <c r="CO47" s="371"/>
      <c r="CP47" s="371"/>
      <c r="CQ47" s="371"/>
    </row>
    <row r="48" spans="1:95" s="105" customFormat="1" ht="13.5" customHeight="1" x14ac:dyDescent="0.2">
      <c r="A48" s="107"/>
      <c r="B48" s="104"/>
      <c r="C48" s="315"/>
      <c r="D48" s="501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16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3">
        <f t="shared" si="0"/>
        <v>0</v>
      </c>
      <c r="BQ48" s="375">
        <f t="shared" si="1"/>
        <v>0</v>
      </c>
      <c r="BR48" s="369"/>
      <c r="BS48" s="370"/>
      <c r="BT48" s="370"/>
      <c r="BU48" s="370"/>
      <c r="BV48" s="370"/>
      <c r="BW48" s="370"/>
      <c r="BX48" s="370"/>
      <c r="BY48" s="370"/>
      <c r="BZ48" s="370"/>
      <c r="CA48" s="370"/>
      <c r="CB48" s="370"/>
      <c r="CC48" s="370"/>
      <c r="CD48" s="370"/>
      <c r="CE48" s="370"/>
      <c r="CF48" s="370"/>
      <c r="CG48" s="370"/>
      <c r="CH48" s="370"/>
      <c r="CI48" s="370"/>
      <c r="CJ48" s="370"/>
      <c r="CK48" s="370"/>
      <c r="CL48" s="370"/>
      <c r="CM48" s="370"/>
      <c r="CN48" s="370"/>
      <c r="CO48" s="373"/>
      <c r="CP48" s="373"/>
      <c r="CQ48" s="373"/>
    </row>
    <row r="49" spans="1:95" s="102" customFormat="1" ht="13.5" customHeight="1" x14ac:dyDescent="0.2">
      <c r="A49" s="100">
        <v>21</v>
      </c>
      <c r="B49" s="106" t="s">
        <v>20</v>
      </c>
      <c r="C49" s="316" t="s">
        <v>149</v>
      </c>
      <c r="D49" s="508"/>
      <c r="E49" s="505"/>
      <c r="F49" s="505"/>
      <c r="G49" s="505"/>
      <c r="H49" s="505"/>
      <c r="I49" s="505"/>
      <c r="J49" s="505"/>
      <c r="K49" s="505"/>
      <c r="L49" s="505"/>
      <c r="M49" s="505"/>
      <c r="N49" s="505"/>
      <c r="O49" s="505">
        <v>2</v>
      </c>
      <c r="P49" s="505"/>
      <c r="Q49" s="505"/>
      <c r="R49" s="505"/>
      <c r="S49" s="505"/>
      <c r="T49" s="512">
        <v>10</v>
      </c>
      <c r="U49" s="505"/>
      <c r="V49" s="509"/>
      <c r="W49" s="505"/>
      <c r="X49" s="505">
        <v>2</v>
      </c>
      <c r="Y49" s="505"/>
      <c r="Z49" s="505">
        <v>7</v>
      </c>
      <c r="AA49" s="505">
        <v>2</v>
      </c>
      <c r="AB49" s="505"/>
      <c r="AC49" s="505"/>
      <c r="AD49" s="505"/>
      <c r="AE49" s="505"/>
      <c r="AF49" s="505">
        <v>1</v>
      </c>
      <c r="AG49" s="505"/>
      <c r="AH49" s="505"/>
      <c r="AI49" s="505"/>
      <c r="AJ49" s="505"/>
      <c r="AK49" s="512"/>
      <c r="AL49" s="505"/>
      <c r="AM49" s="505"/>
      <c r="AN49" s="505"/>
      <c r="AO49" s="505"/>
      <c r="AP49" s="505"/>
      <c r="AQ49" s="505"/>
      <c r="AR49" s="512">
        <v>11</v>
      </c>
      <c r="AS49" s="505"/>
      <c r="AT49" s="505"/>
      <c r="AU49" s="505"/>
      <c r="AV49" s="505"/>
      <c r="AW49" s="505"/>
      <c r="AX49" s="505"/>
      <c r="AY49" s="505"/>
      <c r="AZ49" s="505"/>
      <c r="BA49" s="505"/>
      <c r="BB49" s="505"/>
      <c r="BC49" s="505"/>
      <c r="BD49" s="505"/>
      <c r="BE49" s="505"/>
      <c r="BF49" s="505"/>
      <c r="BG49" s="505"/>
      <c r="BH49" s="505"/>
      <c r="BI49" s="505"/>
      <c r="BJ49" s="505">
        <v>3</v>
      </c>
      <c r="BK49" s="505"/>
      <c r="BL49" s="505"/>
      <c r="BM49" s="505"/>
      <c r="BN49" s="505"/>
      <c r="BO49" s="505"/>
      <c r="BP49" s="506">
        <f t="shared" si="0"/>
        <v>38</v>
      </c>
      <c r="BQ49" s="374">
        <f t="shared" si="1"/>
        <v>0</v>
      </c>
      <c r="BR49" s="369"/>
      <c r="BS49" s="370"/>
      <c r="BT49" s="370"/>
      <c r="BU49" s="370"/>
      <c r="BV49" s="370"/>
      <c r="BW49" s="370"/>
      <c r="BX49" s="370"/>
      <c r="BY49" s="370"/>
      <c r="BZ49" s="370"/>
      <c r="CA49" s="370"/>
      <c r="CB49" s="370"/>
      <c r="CC49" s="370"/>
      <c r="CD49" s="370"/>
      <c r="CE49" s="370"/>
      <c r="CF49" s="370"/>
      <c r="CG49" s="370"/>
      <c r="CH49" s="370"/>
      <c r="CI49" s="370"/>
      <c r="CJ49" s="370"/>
      <c r="CK49" s="370"/>
      <c r="CL49" s="370"/>
      <c r="CM49" s="370"/>
      <c r="CN49" s="370"/>
      <c r="CO49" s="371"/>
      <c r="CP49" s="371"/>
      <c r="CQ49" s="371"/>
    </row>
    <row r="50" spans="1:95" s="105" customFormat="1" ht="13.5" customHeight="1" x14ac:dyDescent="0.2">
      <c r="A50" s="107"/>
      <c r="B50" s="104"/>
      <c r="C50" s="315"/>
      <c r="D50" s="501"/>
      <c r="E50" s="502"/>
      <c r="F50" s="513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13">
        <v>8</v>
      </c>
      <c r="U50" s="502"/>
      <c r="V50" s="510"/>
      <c r="W50" s="502"/>
      <c r="X50" s="513"/>
      <c r="Y50" s="502"/>
      <c r="Z50" s="513">
        <v>2</v>
      </c>
      <c r="AA50" s="513">
        <v>1</v>
      </c>
      <c r="AB50" s="502"/>
      <c r="AC50" s="502"/>
      <c r="AD50" s="502"/>
      <c r="AE50" s="502"/>
      <c r="AF50" s="513">
        <v>4</v>
      </c>
      <c r="AG50" s="513"/>
      <c r="AH50" s="513"/>
      <c r="AI50" s="502"/>
      <c r="AJ50" s="502"/>
      <c r="AK50" s="513"/>
      <c r="AL50" s="502"/>
      <c r="AM50" s="502"/>
      <c r="AN50" s="502"/>
      <c r="AO50" s="502"/>
      <c r="AP50" s="502"/>
      <c r="AQ50" s="502"/>
      <c r="AR50" s="513">
        <v>18</v>
      </c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>
        <v>3</v>
      </c>
      <c r="BK50" s="502"/>
      <c r="BL50" s="502"/>
      <c r="BM50" s="502"/>
      <c r="BN50" s="502"/>
      <c r="BO50" s="513"/>
      <c r="BP50" s="503">
        <f t="shared" si="0"/>
        <v>36</v>
      </c>
      <c r="BQ50" s="375">
        <f t="shared" si="1"/>
        <v>0</v>
      </c>
      <c r="BR50" s="369"/>
      <c r="BS50" s="370"/>
      <c r="BT50" s="370"/>
      <c r="BU50" s="370"/>
      <c r="BV50" s="370"/>
      <c r="BW50" s="370"/>
      <c r="BX50" s="370"/>
      <c r="BY50" s="370"/>
      <c r="BZ50" s="370"/>
      <c r="CA50" s="370"/>
      <c r="CB50" s="370"/>
      <c r="CC50" s="370"/>
      <c r="CD50" s="370"/>
      <c r="CE50" s="370"/>
      <c r="CF50" s="370"/>
      <c r="CG50" s="370"/>
      <c r="CH50" s="370"/>
      <c r="CI50" s="370"/>
      <c r="CJ50" s="370"/>
      <c r="CK50" s="370"/>
      <c r="CL50" s="370"/>
      <c r="CM50" s="370"/>
      <c r="CN50" s="370"/>
      <c r="CO50" s="373"/>
      <c r="CP50" s="373"/>
      <c r="CQ50" s="373"/>
    </row>
    <row r="51" spans="1:95" s="102" customFormat="1" ht="13.5" customHeight="1" x14ac:dyDescent="0.2">
      <c r="A51" s="100">
        <v>22</v>
      </c>
      <c r="B51" s="106" t="s">
        <v>53</v>
      </c>
      <c r="C51" s="316" t="s">
        <v>84</v>
      </c>
      <c r="D51" s="508"/>
      <c r="E51" s="505"/>
      <c r="F51" s="505"/>
      <c r="G51" s="505"/>
      <c r="H51" s="505"/>
      <c r="I51" s="505"/>
      <c r="J51" s="505"/>
      <c r="K51" s="505"/>
      <c r="L51" s="505"/>
      <c r="M51" s="505"/>
      <c r="N51" s="505"/>
      <c r="O51" s="505"/>
      <c r="P51" s="505"/>
      <c r="Q51" s="505"/>
      <c r="R51" s="505"/>
      <c r="S51" s="505"/>
      <c r="T51" s="505"/>
      <c r="U51" s="505"/>
      <c r="V51" s="505"/>
      <c r="W51" s="509"/>
      <c r="X51" s="505"/>
      <c r="Y51" s="512"/>
      <c r="Z51" s="505"/>
      <c r="AA51" s="505"/>
      <c r="AB51" s="505"/>
      <c r="AC51" s="505"/>
      <c r="AD51" s="505"/>
      <c r="AE51" s="505"/>
      <c r="AF51" s="505"/>
      <c r="AG51" s="505"/>
      <c r="AH51" s="505"/>
      <c r="AI51" s="505"/>
      <c r="AJ51" s="505"/>
      <c r="AK51" s="505"/>
      <c r="AL51" s="505"/>
      <c r="AM51" s="505">
        <v>2</v>
      </c>
      <c r="AN51" s="505"/>
      <c r="AO51" s="505"/>
      <c r="AP51" s="505"/>
      <c r="AQ51" s="505"/>
      <c r="AR51" s="505">
        <v>2</v>
      </c>
      <c r="AS51" s="505"/>
      <c r="AT51" s="505"/>
      <c r="AU51" s="505"/>
      <c r="AV51" s="505"/>
      <c r="AW51" s="505"/>
      <c r="AX51" s="505"/>
      <c r="AY51" s="505"/>
      <c r="AZ51" s="505"/>
      <c r="BA51" s="505"/>
      <c r="BB51" s="505"/>
      <c r="BC51" s="505"/>
      <c r="BD51" s="512">
        <v>2</v>
      </c>
      <c r="BE51" s="505"/>
      <c r="BF51" s="505"/>
      <c r="BG51" s="505"/>
      <c r="BH51" s="505"/>
      <c r="BI51" s="505"/>
      <c r="BJ51" s="505"/>
      <c r="BK51" s="505"/>
      <c r="BL51" s="505"/>
      <c r="BM51" s="505"/>
      <c r="BN51" s="505"/>
      <c r="BO51" s="505"/>
      <c r="BP51" s="506">
        <f t="shared" si="0"/>
        <v>6</v>
      </c>
      <c r="BQ51" s="374">
        <f t="shared" si="1"/>
        <v>0</v>
      </c>
      <c r="BR51" s="369"/>
      <c r="BS51" s="370"/>
      <c r="BT51" s="370"/>
      <c r="BU51" s="370"/>
      <c r="BV51" s="370"/>
      <c r="BW51" s="370"/>
      <c r="BX51" s="370"/>
      <c r="BY51" s="370"/>
      <c r="BZ51" s="370"/>
      <c r="CA51" s="370"/>
      <c r="CB51" s="370"/>
      <c r="CC51" s="370"/>
      <c r="CD51" s="370"/>
      <c r="CE51" s="370"/>
      <c r="CF51" s="370"/>
      <c r="CG51" s="370"/>
      <c r="CH51" s="370"/>
      <c r="CI51" s="370"/>
      <c r="CJ51" s="370"/>
      <c r="CK51" s="370"/>
      <c r="CL51" s="370"/>
      <c r="CM51" s="370"/>
      <c r="CN51" s="370"/>
      <c r="CO51" s="371"/>
      <c r="CP51" s="371"/>
      <c r="CQ51" s="371"/>
    </row>
    <row r="52" spans="1:95" s="105" customFormat="1" ht="13.5" customHeight="1" x14ac:dyDescent="0.2">
      <c r="A52" s="107"/>
      <c r="B52" s="104"/>
      <c r="C52" s="315"/>
      <c r="D52" s="501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10"/>
      <c r="X52" s="502"/>
      <c r="Y52" s="513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13"/>
      <c r="AM52" s="502">
        <v>2</v>
      </c>
      <c r="AN52" s="502"/>
      <c r="AO52" s="502"/>
      <c r="AP52" s="502"/>
      <c r="AQ52" s="502"/>
      <c r="AR52" s="502"/>
      <c r="AS52" s="502"/>
      <c r="AT52" s="502"/>
      <c r="AU52" s="502"/>
      <c r="AV52" s="502"/>
      <c r="AW52" s="502">
        <v>1</v>
      </c>
      <c r="AX52" s="502"/>
      <c r="AY52" s="502"/>
      <c r="AZ52" s="502"/>
      <c r="BA52" s="502"/>
      <c r="BB52" s="502"/>
      <c r="BC52" s="502"/>
      <c r="BD52" s="513">
        <v>4</v>
      </c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3">
        <f t="shared" si="0"/>
        <v>7</v>
      </c>
      <c r="BQ52" s="375">
        <f t="shared" si="1"/>
        <v>0</v>
      </c>
      <c r="BR52" s="369"/>
      <c r="BS52" s="370"/>
      <c r="BT52" s="370"/>
      <c r="BU52" s="370"/>
      <c r="BV52" s="370"/>
      <c r="BW52" s="370"/>
      <c r="BX52" s="370"/>
      <c r="BY52" s="370"/>
      <c r="BZ52" s="370"/>
      <c r="CA52" s="370"/>
      <c r="CB52" s="370"/>
      <c r="CC52" s="370"/>
      <c r="CD52" s="370"/>
      <c r="CE52" s="370"/>
      <c r="CF52" s="370"/>
      <c r="CG52" s="370"/>
      <c r="CH52" s="370"/>
      <c r="CI52" s="370"/>
      <c r="CJ52" s="370"/>
      <c r="CK52" s="370"/>
      <c r="CL52" s="370"/>
      <c r="CM52" s="370"/>
      <c r="CN52" s="370"/>
      <c r="CO52" s="373"/>
      <c r="CP52" s="373"/>
      <c r="CQ52" s="373"/>
    </row>
    <row r="53" spans="1:95" s="102" customFormat="1" ht="13.5" customHeight="1" x14ac:dyDescent="0.2">
      <c r="A53" s="100">
        <v>23</v>
      </c>
      <c r="B53" s="106" t="s">
        <v>21</v>
      </c>
      <c r="C53" s="316" t="s">
        <v>150</v>
      </c>
      <c r="D53" s="508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505"/>
      <c r="S53" s="505"/>
      <c r="T53" s="505"/>
      <c r="U53" s="505"/>
      <c r="V53" s="505"/>
      <c r="W53" s="505"/>
      <c r="X53" s="509"/>
      <c r="Y53" s="505"/>
      <c r="Z53" s="512">
        <v>1</v>
      </c>
      <c r="AA53" s="505"/>
      <c r="AB53" s="505"/>
      <c r="AC53" s="505"/>
      <c r="AD53" s="505"/>
      <c r="AE53" s="505"/>
      <c r="AF53" s="512">
        <v>2</v>
      </c>
      <c r="AG53" s="505"/>
      <c r="AH53" s="505"/>
      <c r="AI53" s="505"/>
      <c r="AJ53" s="505"/>
      <c r="AK53" s="505"/>
      <c r="AL53" s="505"/>
      <c r="AM53" s="505"/>
      <c r="AN53" s="505"/>
      <c r="AO53" s="505"/>
      <c r="AP53" s="505"/>
      <c r="AQ53" s="505"/>
      <c r="AR53" s="512">
        <v>8</v>
      </c>
      <c r="AS53" s="505"/>
      <c r="AT53" s="505"/>
      <c r="AU53" s="505"/>
      <c r="AV53" s="505"/>
      <c r="AW53" s="505"/>
      <c r="AX53" s="505"/>
      <c r="AY53" s="505"/>
      <c r="AZ53" s="505"/>
      <c r="BA53" s="505"/>
      <c r="BB53" s="505"/>
      <c r="BC53" s="505"/>
      <c r="BD53" s="505"/>
      <c r="BE53" s="505"/>
      <c r="BF53" s="505"/>
      <c r="BG53" s="505"/>
      <c r="BH53" s="505"/>
      <c r="BI53" s="505"/>
      <c r="BJ53" s="505"/>
      <c r="BK53" s="505"/>
      <c r="BL53" s="505"/>
      <c r="BM53" s="505"/>
      <c r="BN53" s="505"/>
      <c r="BO53" s="505"/>
      <c r="BP53" s="506">
        <f t="shared" si="0"/>
        <v>11</v>
      </c>
      <c r="BQ53" s="374">
        <f t="shared" si="1"/>
        <v>0</v>
      </c>
      <c r="BR53" s="369"/>
      <c r="BS53" s="370"/>
      <c r="BT53" s="370"/>
      <c r="BU53" s="370"/>
      <c r="BV53" s="370"/>
      <c r="BW53" s="370"/>
      <c r="BX53" s="370"/>
      <c r="BY53" s="370"/>
      <c r="BZ53" s="370"/>
      <c r="CA53" s="370"/>
      <c r="CB53" s="370"/>
      <c r="CC53" s="370"/>
      <c r="CD53" s="370"/>
      <c r="CE53" s="370"/>
      <c r="CF53" s="370"/>
      <c r="CG53" s="370"/>
      <c r="CH53" s="370"/>
      <c r="CI53" s="370"/>
      <c r="CJ53" s="370"/>
      <c r="CK53" s="370"/>
      <c r="CL53" s="370"/>
      <c r="CM53" s="370"/>
      <c r="CN53" s="370"/>
      <c r="CO53" s="371"/>
      <c r="CP53" s="371"/>
      <c r="CQ53" s="371"/>
    </row>
    <row r="54" spans="1:95" s="105" customFormat="1" ht="13.5" customHeight="1" x14ac:dyDescent="0.2">
      <c r="A54" s="107"/>
      <c r="B54" s="104"/>
      <c r="C54" s="315"/>
      <c r="D54" s="501"/>
      <c r="E54" s="513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10"/>
      <c r="Y54" s="502"/>
      <c r="Z54" s="502"/>
      <c r="AA54" s="502"/>
      <c r="AB54" s="502"/>
      <c r="AC54" s="502"/>
      <c r="AD54" s="502"/>
      <c r="AE54" s="502"/>
      <c r="AF54" s="502"/>
      <c r="AG54" s="502"/>
      <c r="AH54" s="502"/>
      <c r="AI54" s="502"/>
      <c r="AJ54" s="502"/>
      <c r="AK54" s="502"/>
      <c r="AL54" s="502"/>
      <c r="AM54" s="502"/>
      <c r="AN54" s="502"/>
      <c r="AO54" s="502"/>
      <c r="AP54" s="502"/>
      <c r="AQ54" s="502"/>
      <c r="AR54" s="502"/>
      <c r="AS54" s="502"/>
      <c r="AT54" s="502"/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13"/>
      <c r="BK54" s="502"/>
      <c r="BL54" s="502"/>
      <c r="BM54" s="502"/>
      <c r="BN54" s="502"/>
      <c r="BO54" s="502"/>
      <c r="BP54" s="503">
        <f t="shared" si="0"/>
        <v>0</v>
      </c>
      <c r="BQ54" s="375">
        <f t="shared" si="1"/>
        <v>0</v>
      </c>
      <c r="BR54" s="369"/>
      <c r="BS54" s="370"/>
      <c r="BT54" s="370"/>
      <c r="BU54" s="370"/>
      <c r="BV54" s="370"/>
      <c r="BW54" s="370"/>
      <c r="BX54" s="370"/>
      <c r="BY54" s="370"/>
      <c r="BZ54" s="370"/>
      <c r="CA54" s="370"/>
      <c r="CB54" s="370"/>
      <c r="CC54" s="370"/>
      <c r="CD54" s="370"/>
      <c r="CE54" s="370"/>
      <c r="CF54" s="370"/>
      <c r="CG54" s="370"/>
      <c r="CH54" s="370"/>
      <c r="CI54" s="370"/>
      <c r="CJ54" s="370"/>
      <c r="CK54" s="370"/>
      <c r="CL54" s="370"/>
      <c r="CM54" s="370"/>
      <c r="CN54" s="370"/>
      <c r="CO54" s="373"/>
      <c r="CP54" s="373"/>
      <c r="CQ54" s="373"/>
    </row>
    <row r="55" spans="1:95" s="102" customFormat="1" ht="13.5" customHeight="1" x14ac:dyDescent="0.2">
      <c r="A55" s="100">
        <v>24</v>
      </c>
      <c r="B55" s="106" t="s">
        <v>22</v>
      </c>
      <c r="C55" s="316" t="s">
        <v>151</v>
      </c>
      <c r="D55" s="508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9"/>
      <c r="Z55" s="505"/>
      <c r="AA55" s="505"/>
      <c r="AB55" s="505"/>
      <c r="AC55" s="505"/>
      <c r="AD55" s="505"/>
      <c r="AE55" s="505"/>
      <c r="AF55" s="505"/>
      <c r="AG55" s="505"/>
      <c r="AH55" s="505"/>
      <c r="AI55" s="505"/>
      <c r="AJ55" s="505"/>
      <c r="AK55" s="505"/>
      <c r="AL55" s="505"/>
      <c r="AM55" s="505"/>
      <c r="AN55" s="505"/>
      <c r="AO55" s="505"/>
      <c r="AP55" s="505"/>
      <c r="AQ55" s="505"/>
      <c r="AR55" s="512"/>
      <c r="AS55" s="512"/>
      <c r="AT55" s="505"/>
      <c r="AU55" s="505"/>
      <c r="AV55" s="505"/>
      <c r="AW55" s="505"/>
      <c r="AX55" s="505"/>
      <c r="AY55" s="505"/>
      <c r="AZ55" s="505"/>
      <c r="BA55" s="505"/>
      <c r="BB55" s="505"/>
      <c r="BC55" s="505"/>
      <c r="BD55" s="512"/>
      <c r="BE55" s="505"/>
      <c r="BF55" s="505"/>
      <c r="BG55" s="505"/>
      <c r="BH55" s="505"/>
      <c r="BI55" s="505"/>
      <c r="BJ55" s="505"/>
      <c r="BK55" s="505"/>
      <c r="BL55" s="505"/>
      <c r="BM55" s="505"/>
      <c r="BN55" s="505"/>
      <c r="BO55" s="505"/>
      <c r="BP55" s="503">
        <f t="shared" si="0"/>
        <v>0</v>
      </c>
      <c r="BQ55" s="374">
        <f t="shared" si="1"/>
        <v>0</v>
      </c>
      <c r="BR55" s="575"/>
      <c r="BS55" s="370"/>
      <c r="BT55" s="370"/>
      <c r="BU55" s="370"/>
      <c r="BV55" s="370"/>
      <c r="BW55" s="370"/>
      <c r="BX55" s="370"/>
      <c r="BY55" s="370"/>
      <c r="BZ55" s="370"/>
      <c r="CA55" s="370"/>
      <c r="CB55" s="370"/>
      <c r="CC55" s="370"/>
      <c r="CD55" s="370"/>
      <c r="CE55" s="370"/>
      <c r="CF55" s="370"/>
      <c r="CG55" s="370"/>
      <c r="CH55" s="370"/>
      <c r="CI55" s="370"/>
      <c r="CJ55" s="370"/>
      <c r="CK55" s="370"/>
      <c r="CL55" s="370"/>
      <c r="CM55" s="370"/>
      <c r="CN55" s="370"/>
      <c r="CO55" s="371"/>
      <c r="CP55" s="371"/>
      <c r="CQ55" s="371"/>
    </row>
    <row r="56" spans="1:95" s="105" customFormat="1" ht="13.5" customHeight="1" x14ac:dyDescent="0.2">
      <c r="A56" s="107"/>
      <c r="B56" s="104"/>
      <c r="C56" s="315"/>
      <c r="D56" s="501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10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>
        <v>2</v>
      </c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>
        <v>1</v>
      </c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3">
        <f t="shared" si="0"/>
        <v>3</v>
      </c>
      <c r="BQ56" s="375">
        <f t="shared" si="1"/>
        <v>0</v>
      </c>
      <c r="BR56" s="575"/>
      <c r="BS56" s="370"/>
      <c r="BT56" s="370"/>
      <c r="BU56" s="370"/>
      <c r="BV56" s="370"/>
      <c r="BW56" s="370"/>
      <c r="BX56" s="370"/>
      <c r="BY56" s="370"/>
      <c r="BZ56" s="370"/>
      <c r="CA56" s="370"/>
      <c r="CB56" s="370"/>
      <c r="CC56" s="370"/>
      <c r="CD56" s="370"/>
      <c r="CE56" s="370"/>
      <c r="CF56" s="370"/>
      <c r="CG56" s="370"/>
      <c r="CH56" s="370"/>
      <c r="CI56" s="370"/>
      <c r="CJ56" s="370"/>
      <c r="CK56" s="370"/>
      <c r="CL56" s="370"/>
      <c r="CM56" s="370"/>
      <c r="CN56" s="370"/>
      <c r="CO56" s="373"/>
      <c r="CP56" s="373"/>
      <c r="CQ56" s="373"/>
    </row>
    <row r="57" spans="1:95" s="102" customFormat="1" ht="13.5" customHeight="1" x14ac:dyDescent="0.2">
      <c r="A57" s="100">
        <v>25</v>
      </c>
      <c r="B57" s="106" t="s">
        <v>23</v>
      </c>
      <c r="C57" s="316" t="s">
        <v>87</v>
      </c>
      <c r="D57" s="508"/>
      <c r="E57" s="505"/>
      <c r="F57" s="512"/>
      <c r="G57" s="505"/>
      <c r="H57" s="512"/>
      <c r="I57" s="505"/>
      <c r="J57" s="505"/>
      <c r="K57" s="505"/>
      <c r="L57" s="505"/>
      <c r="M57" s="512"/>
      <c r="N57" s="512"/>
      <c r="O57" s="505"/>
      <c r="P57" s="505"/>
      <c r="Q57" s="505"/>
      <c r="R57" s="505"/>
      <c r="S57" s="505"/>
      <c r="T57" s="505"/>
      <c r="U57" s="505"/>
      <c r="V57" s="505"/>
      <c r="W57" s="505"/>
      <c r="X57" s="505"/>
      <c r="Y57" s="505"/>
      <c r="Z57" s="509"/>
      <c r="AA57" s="512">
        <v>1</v>
      </c>
      <c r="AB57" s="505"/>
      <c r="AC57" s="505"/>
      <c r="AD57" s="505"/>
      <c r="AE57" s="505"/>
      <c r="AF57" s="505"/>
      <c r="AG57" s="512"/>
      <c r="AH57" s="505"/>
      <c r="AI57" s="505"/>
      <c r="AJ57" s="505"/>
      <c r="AK57" s="505"/>
      <c r="AL57" s="505"/>
      <c r="AM57" s="505"/>
      <c r="AN57" s="505"/>
      <c r="AO57" s="505"/>
      <c r="AP57" s="505"/>
      <c r="AQ57" s="505"/>
      <c r="AR57" s="505"/>
      <c r="AS57" s="505"/>
      <c r="AT57" s="505">
        <v>1</v>
      </c>
      <c r="AU57" s="505"/>
      <c r="AV57" s="505"/>
      <c r="AW57" s="505"/>
      <c r="AX57" s="505"/>
      <c r="AY57" s="505"/>
      <c r="AZ57" s="505"/>
      <c r="BA57" s="505"/>
      <c r="BB57" s="505"/>
      <c r="BC57" s="505"/>
      <c r="BD57" s="505"/>
      <c r="BE57" s="505"/>
      <c r="BF57" s="505"/>
      <c r="BG57" s="505"/>
      <c r="BH57" s="505"/>
      <c r="BI57" s="505"/>
      <c r="BJ57" s="512">
        <v>4</v>
      </c>
      <c r="BK57" s="505"/>
      <c r="BL57" s="505"/>
      <c r="BM57" s="505"/>
      <c r="BN57" s="512"/>
      <c r="BO57" s="505">
        <v>2</v>
      </c>
      <c r="BP57" s="506">
        <f t="shared" ref="BP57:BP65" si="2">SUM(D57:BO57)</f>
        <v>8</v>
      </c>
      <c r="BQ57" s="374">
        <f t="shared" si="1"/>
        <v>0</v>
      </c>
      <c r="BR57" s="369"/>
      <c r="BS57" s="370"/>
      <c r="BT57" s="370"/>
      <c r="BU57" s="370"/>
      <c r="BV57" s="370"/>
      <c r="BW57" s="370"/>
      <c r="BX57" s="370"/>
      <c r="BY57" s="370"/>
      <c r="BZ57" s="370"/>
      <c r="CA57" s="370"/>
      <c r="CB57" s="370"/>
      <c r="CC57" s="370"/>
      <c r="CD57" s="370"/>
      <c r="CE57" s="370"/>
      <c r="CF57" s="370"/>
      <c r="CG57" s="370"/>
      <c r="CH57" s="370"/>
      <c r="CI57" s="370"/>
      <c r="CJ57" s="370"/>
      <c r="CK57" s="370"/>
      <c r="CL57" s="370"/>
      <c r="CM57" s="370"/>
      <c r="CN57" s="370"/>
      <c r="CO57" s="371"/>
      <c r="CP57" s="371"/>
      <c r="CQ57" s="371"/>
    </row>
    <row r="58" spans="1:95" s="105" customFormat="1" ht="13.5" customHeight="1" x14ac:dyDescent="0.2">
      <c r="A58" s="107"/>
      <c r="B58" s="104"/>
      <c r="C58" s="315"/>
      <c r="D58" s="501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10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6">
        <f t="shared" si="2"/>
        <v>0</v>
      </c>
      <c r="BQ58" s="375">
        <f t="shared" si="1"/>
        <v>0</v>
      </c>
      <c r="BR58" s="575"/>
      <c r="BS58" s="370"/>
      <c r="BT58" s="370"/>
      <c r="BU58" s="370"/>
      <c r="BV58" s="370"/>
      <c r="BW58" s="370"/>
      <c r="BX58" s="370"/>
      <c r="BY58" s="370"/>
      <c r="BZ58" s="370"/>
      <c r="CA58" s="370"/>
      <c r="CB58" s="370"/>
      <c r="CC58" s="370"/>
      <c r="CD58" s="370"/>
      <c r="CE58" s="370"/>
      <c r="CF58" s="370"/>
      <c r="CG58" s="370"/>
      <c r="CH58" s="370"/>
      <c r="CI58" s="370"/>
      <c r="CJ58" s="370"/>
      <c r="CK58" s="370"/>
      <c r="CL58" s="370"/>
      <c r="CM58" s="370"/>
      <c r="CN58" s="370"/>
      <c r="CO58" s="373"/>
      <c r="CP58" s="373"/>
      <c r="CQ58" s="373"/>
    </row>
    <row r="59" spans="1:95" s="102" customFormat="1" ht="13.5" customHeight="1" x14ac:dyDescent="0.2">
      <c r="A59" s="100">
        <v>26</v>
      </c>
      <c r="B59" s="106" t="s">
        <v>24</v>
      </c>
      <c r="C59" s="316" t="s">
        <v>152</v>
      </c>
      <c r="D59" s="508"/>
      <c r="E59" s="505"/>
      <c r="F59" s="505"/>
      <c r="G59" s="505"/>
      <c r="H59" s="512"/>
      <c r="I59" s="505"/>
      <c r="J59" s="505"/>
      <c r="K59" s="505"/>
      <c r="L59" s="505"/>
      <c r="M59" s="512"/>
      <c r="N59" s="512">
        <v>1</v>
      </c>
      <c r="O59" s="505"/>
      <c r="P59" s="505"/>
      <c r="Q59" s="505"/>
      <c r="R59" s="505"/>
      <c r="S59" s="505"/>
      <c r="T59" s="512">
        <v>9</v>
      </c>
      <c r="U59" s="505">
        <v>3</v>
      </c>
      <c r="V59" s="505"/>
      <c r="W59" s="505"/>
      <c r="X59" s="505"/>
      <c r="Y59" s="505"/>
      <c r="Z59" s="512">
        <v>3</v>
      </c>
      <c r="AA59" s="509"/>
      <c r="AB59" s="505"/>
      <c r="AC59" s="505"/>
      <c r="AD59" s="505"/>
      <c r="AE59" s="512">
        <v>2</v>
      </c>
      <c r="AF59" s="505"/>
      <c r="AG59" s="505"/>
      <c r="AH59" s="505"/>
      <c r="AI59" s="505"/>
      <c r="AJ59" s="505"/>
      <c r="AK59" s="505"/>
      <c r="AL59" s="505"/>
      <c r="AM59" s="505"/>
      <c r="AN59" s="505"/>
      <c r="AO59" s="505"/>
      <c r="AP59" s="505"/>
      <c r="AQ59" s="505"/>
      <c r="AR59" s="512"/>
      <c r="AS59" s="505"/>
      <c r="AT59" s="505"/>
      <c r="AU59" s="505"/>
      <c r="AV59" s="505"/>
      <c r="AW59" s="505"/>
      <c r="AX59" s="505"/>
      <c r="AY59" s="505"/>
      <c r="AZ59" s="505"/>
      <c r="BA59" s="505"/>
      <c r="BB59" s="505"/>
      <c r="BC59" s="505"/>
      <c r="BD59" s="505"/>
      <c r="BE59" s="505"/>
      <c r="BF59" s="505"/>
      <c r="BG59" s="505"/>
      <c r="BH59" s="505"/>
      <c r="BI59" s="505"/>
      <c r="BJ59" s="512"/>
      <c r="BK59" s="505"/>
      <c r="BL59" s="505"/>
      <c r="BM59" s="505"/>
      <c r="BN59" s="505"/>
      <c r="BO59" s="505"/>
      <c r="BP59" s="506">
        <f t="shared" si="2"/>
        <v>18</v>
      </c>
      <c r="BQ59" s="374">
        <f t="shared" si="1"/>
        <v>0</v>
      </c>
      <c r="BR59" s="369"/>
      <c r="BS59" s="370" t="s">
        <v>6</v>
      </c>
      <c r="BT59" s="370"/>
      <c r="BU59" s="370"/>
      <c r="BV59" s="370"/>
      <c r="BW59" s="370"/>
      <c r="BX59" s="370"/>
      <c r="BY59" s="370"/>
      <c r="BZ59" s="370"/>
      <c r="CA59" s="370"/>
      <c r="CB59" s="370"/>
      <c r="CC59" s="370"/>
      <c r="CD59" s="370"/>
      <c r="CE59" s="370"/>
      <c r="CF59" s="370"/>
      <c r="CG59" s="370"/>
      <c r="CH59" s="370"/>
      <c r="CI59" s="370"/>
      <c r="CJ59" s="370"/>
      <c r="CK59" s="370"/>
      <c r="CL59" s="370"/>
      <c r="CM59" s="370"/>
      <c r="CN59" s="370"/>
      <c r="CO59" s="371"/>
      <c r="CP59" s="371"/>
      <c r="CQ59" s="371"/>
    </row>
    <row r="60" spans="1:95" s="105" customFormat="1" ht="13.5" customHeight="1" x14ac:dyDescent="0.2">
      <c r="A60" s="107"/>
      <c r="B60" s="104"/>
      <c r="C60" s="315" t="s">
        <v>153</v>
      </c>
      <c r="D60" s="501"/>
      <c r="E60" s="502"/>
      <c r="F60" s="502"/>
      <c r="G60" s="502"/>
      <c r="H60" s="502">
        <v>1</v>
      </c>
      <c r="I60" s="502"/>
      <c r="J60" s="502"/>
      <c r="K60" s="502"/>
      <c r="L60" s="502"/>
      <c r="M60" s="502"/>
      <c r="N60" s="513"/>
      <c r="O60" s="502"/>
      <c r="P60" s="502"/>
      <c r="Q60" s="502"/>
      <c r="R60" s="502"/>
      <c r="S60" s="502"/>
      <c r="T60" s="513">
        <v>5</v>
      </c>
      <c r="U60" s="502">
        <v>2</v>
      </c>
      <c r="V60" s="502"/>
      <c r="W60" s="502"/>
      <c r="X60" s="502"/>
      <c r="Y60" s="502"/>
      <c r="Z60" s="513"/>
      <c r="AA60" s="510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>
        <v>1</v>
      </c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>
        <v>1</v>
      </c>
      <c r="BK60" s="502"/>
      <c r="BL60" s="502"/>
      <c r="BM60" s="502"/>
      <c r="BN60" s="502"/>
      <c r="BO60" s="502"/>
      <c r="BP60" s="503">
        <f t="shared" si="2"/>
        <v>10</v>
      </c>
      <c r="BQ60" s="375">
        <f t="shared" si="1"/>
        <v>0</v>
      </c>
      <c r="BR60" s="369"/>
      <c r="BS60" s="370"/>
      <c r="BT60" s="370"/>
      <c r="BU60" s="370"/>
      <c r="BV60" s="370"/>
      <c r="BW60" s="370"/>
      <c r="BX60" s="370"/>
      <c r="BY60" s="370"/>
      <c r="BZ60" s="370"/>
      <c r="CA60" s="370"/>
      <c r="CB60" s="370"/>
      <c r="CC60" s="370"/>
      <c r="CD60" s="370"/>
      <c r="CE60" s="370"/>
      <c r="CF60" s="370"/>
      <c r="CG60" s="370"/>
      <c r="CH60" s="370"/>
      <c r="CI60" s="370"/>
      <c r="CJ60" s="370"/>
      <c r="CK60" s="370"/>
      <c r="CL60" s="370"/>
      <c r="CM60" s="370"/>
      <c r="CN60" s="370"/>
      <c r="CO60" s="373"/>
      <c r="CP60" s="373"/>
      <c r="CQ60" s="373"/>
    </row>
    <row r="61" spans="1:95" s="102" customFormat="1" ht="13.5" customHeight="1" x14ac:dyDescent="0.2">
      <c r="A61" s="102">
        <v>27</v>
      </c>
      <c r="B61" s="106" t="s">
        <v>196</v>
      </c>
      <c r="C61" s="316" t="s">
        <v>212</v>
      </c>
      <c r="D61" s="508"/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/>
      <c r="S61" s="505"/>
      <c r="T61" s="512"/>
      <c r="U61" s="505"/>
      <c r="V61" s="505"/>
      <c r="W61" s="505"/>
      <c r="X61" s="505"/>
      <c r="Y61" s="505"/>
      <c r="Z61" s="505"/>
      <c r="AA61" s="505"/>
      <c r="AB61" s="509"/>
      <c r="AC61" s="505"/>
      <c r="AD61" s="505"/>
      <c r="AE61" s="505"/>
      <c r="AF61" s="505"/>
      <c r="AG61" s="505"/>
      <c r="AH61" s="505"/>
      <c r="AI61" s="505"/>
      <c r="AJ61" s="505"/>
      <c r="AK61" s="505"/>
      <c r="AL61" s="505"/>
      <c r="AM61" s="505"/>
      <c r="AN61" s="505"/>
      <c r="AO61" s="505"/>
      <c r="AP61" s="505"/>
      <c r="AQ61" s="505"/>
      <c r="AR61" s="505"/>
      <c r="AS61" s="505"/>
      <c r="AT61" s="505"/>
      <c r="AU61" s="505"/>
      <c r="AV61" s="505"/>
      <c r="AW61" s="505"/>
      <c r="AX61" s="505"/>
      <c r="AY61" s="505"/>
      <c r="AZ61" s="505"/>
      <c r="BA61" s="505"/>
      <c r="BB61" s="505"/>
      <c r="BC61" s="505"/>
      <c r="BD61" s="505"/>
      <c r="BE61" s="505"/>
      <c r="BF61" s="505"/>
      <c r="BG61" s="505"/>
      <c r="BH61" s="505"/>
      <c r="BI61" s="505"/>
      <c r="BJ61" s="505"/>
      <c r="BK61" s="505"/>
      <c r="BL61" s="505"/>
      <c r="BM61" s="505"/>
      <c r="BN61" s="505"/>
      <c r="BO61" s="512">
        <v>42</v>
      </c>
      <c r="BP61" s="506">
        <f t="shared" si="2"/>
        <v>42</v>
      </c>
      <c r="BQ61" s="374">
        <f>SUM(BS61:CN61)</f>
        <v>0</v>
      </c>
      <c r="BR61" s="369"/>
      <c r="BS61" s="370"/>
      <c r="BT61" s="370"/>
      <c r="BU61" s="370"/>
      <c r="BV61" s="370"/>
      <c r="BW61" s="370"/>
      <c r="BX61" s="370"/>
      <c r="BY61" s="370"/>
      <c r="BZ61" s="370"/>
      <c r="CA61" s="370"/>
      <c r="CB61" s="370"/>
      <c r="CC61" s="370"/>
      <c r="CD61" s="370"/>
      <c r="CE61" s="370"/>
      <c r="CF61" s="370"/>
      <c r="CG61" s="370"/>
      <c r="CH61" s="370"/>
      <c r="CI61" s="370"/>
      <c r="CJ61" s="370"/>
      <c r="CK61" s="370"/>
      <c r="CL61" s="370"/>
      <c r="CM61" s="370"/>
      <c r="CN61" s="370"/>
      <c r="CO61" s="371"/>
      <c r="CP61" s="371"/>
      <c r="CQ61" s="371"/>
    </row>
    <row r="62" spans="1:95" s="105" customFormat="1" ht="13.5" customHeight="1" x14ac:dyDescent="0.2">
      <c r="B62" s="104"/>
      <c r="C62" s="321"/>
      <c r="D62" s="501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>
        <v>3</v>
      </c>
      <c r="U62" s="502"/>
      <c r="V62" s="502"/>
      <c r="W62" s="502"/>
      <c r="X62" s="502"/>
      <c r="Y62" s="502"/>
      <c r="Z62" s="502"/>
      <c r="AA62" s="502"/>
      <c r="AB62" s="510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>
        <v>42</v>
      </c>
      <c r="BP62" s="503">
        <f t="shared" si="2"/>
        <v>45</v>
      </c>
      <c r="BQ62" s="375">
        <f>SUM(BS62:CN62)</f>
        <v>0</v>
      </c>
      <c r="BR62" s="369"/>
      <c r="BS62" s="370"/>
      <c r="BT62" s="370"/>
      <c r="BU62" s="370"/>
      <c r="BV62" s="370"/>
      <c r="BW62" s="370"/>
      <c r="BX62" s="370"/>
      <c r="BY62" s="370"/>
      <c r="BZ62" s="370"/>
      <c r="CA62" s="370"/>
      <c r="CB62" s="370"/>
      <c r="CC62" s="370"/>
      <c r="CD62" s="370"/>
      <c r="CE62" s="370"/>
      <c r="CF62" s="370"/>
      <c r="CG62" s="370"/>
      <c r="CH62" s="370"/>
      <c r="CI62" s="370"/>
      <c r="CJ62" s="370"/>
      <c r="CK62" s="370"/>
      <c r="CL62" s="370"/>
      <c r="CM62" s="370"/>
      <c r="CN62" s="370"/>
      <c r="CO62" s="373"/>
      <c r="CP62" s="373"/>
      <c r="CQ62" s="373"/>
    </row>
    <row r="63" spans="1:95" s="102" customFormat="1" ht="13.5" customHeight="1" x14ac:dyDescent="0.2">
      <c r="A63" s="102">
        <v>28</v>
      </c>
      <c r="B63" s="106" t="s">
        <v>58</v>
      </c>
      <c r="C63" s="316" t="s">
        <v>154</v>
      </c>
      <c r="D63" s="508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509"/>
      <c r="AD63" s="505"/>
      <c r="AE63" s="505"/>
      <c r="AF63" s="505"/>
      <c r="AG63" s="505"/>
      <c r="AH63" s="505"/>
      <c r="AI63" s="505"/>
      <c r="AJ63" s="505"/>
      <c r="AK63" s="505"/>
      <c r="AL63" s="505"/>
      <c r="AM63" s="505"/>
      <c r="AN63" s="505"/>
      <c r="AO63" s="505"/>
      <c r="AP63" s="505"/>
      <c r="AQ63" s="505"/>
      <c r="AR63" s="505"/>
      <c r="AS63" s="505"/>
      <c r="AT63" s="505"/>
      <c r="AU63" s="505"/>
      <c r="AV63" s="505"/>
      <c r="AW63" s="505"/>
      <c r="AX63" s="505"/>
      <c r="AY63" s="505"/>
      <c r="AZ63" s="505"/>
      <c r="BA63" s="505"/>
      <c r="BB63" s="505"/>
      <c r="BC63" s="505"/>
      <c r="BD63" s="505"/>
      <c r="BE63" s="505"/>
      <c r="BF63" s="505"/>
      <c r="BG63" s="505"/>
      <c r="BH63" s="505"/>
      <c r="BI63" s="505"/>
      <c r="BJ63" s="505"/>
      <c r="BK63" s="505"/>
      <c r="BL63" s="505"/>
      <c r="BM63" s="505"/>
      <c r="BN63" s="505"/>
      <c r="BO63" s="505"/>
      <c r="BP63" s="503">
        <f t="shared" si="2"/>
        <v>0</v>
      </c>
      <c r="BQ63" s="374">
        <f t="shared" si="1"/>
        <v>0</v>
      </c>
      <c r="BR63" s="575"/>
      <c r="BS63" s="370"/>
      <c r="BT63" s="370"/>
      <c r="BU63" s="370"/>
      <c r="BV63" s="370"/>
      <c r="BW63" s="370"/>
      <c r="BX63" s="370"/>
      <c r="BY63" s="370"/>
      <c r="BZ63" s="370"/>
      <c r="CA63" s="370"/>
      <c r="CB63" s="370"/>
      <c r="CC63" s="370"/>
      <c r="CD63" s="370"/>
      <c r="CE63" s="370"/>
      <c r="CF63" s="370"/>
      <c r="CG63" s="370"/>
      <c r="CH63" s="370"/>
      <c r="CI63" s="370"/>
      <c r="CJ63" s="370"/>
      <c r="CK63" s="370"/>
      <c r="CL63" s="370"/>
      <c r="CM63" s="370"/>
      <c r="CN63" s="370"/>
      <c r="CO63" s="371"/>
      <c r="CP63" s="371"/>
      <c r="CQ63" s="371"/>
    </row>
    <row r="64" spans="1:95" s="105" customFormat="1" ht="13.5" customHeight="1" x14ac:dyDescent="0.2">
      <c r="B64" s="104"/>
      <c r="C64" s="321"/>
      <c r="D64" s="501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10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502"/>
      <c r="AZ64" s="502"/>
      <c r="BA64" s="502"/>
      <c r="BB64" s="502"/>
      <c r="BC64" s="502"/>
      <c r="BD64" s="502"/>
      <c r="BE64" s="502"/>
      <c r="BF64" s="502"/>
      <c r="BG64" s="502"/>
      <c r="BH64" s="502"/>
      <c r="BI64" s="502"/>
      <c r="BJ64" s="502"/>
      <c r="BK64" s="502"/>
      <c r="BL64" s="502"/>
      <c r="BM64" s="502"/>
      <c r="BN64" s="502"/>
      <c r="BO64" s="502"/>
      <c r="BP64" s="503">
        <f t="shared" si="2"/>
        <v>0</v>
      </c>
      <c r="BQ64" s="375">
        <f t="shared" si="1"/>
        <v>0</v>
      </c>
      <c r="BR64" s="369"/>
      <c r="BS64" s="370"/>
      <c r="BT64" s="370"/>
      <c r="BU64" s="370"/>
      <c r="BV64" s="370"/>
      <c r="BW64" s="370"/>
      <c r="BX64" s="370"/>
      <c r="BY64" s="370"/>
      <c r="BZ64" s="370"/>
      <c r="CA64" s="370"/>
      <c r="CB64" s="370"/>
      <c r="CC64" s="370"/>
      <c r="CD64" s="370"/>
      <c r="CE64" s="370"/>
      <c r="CF64" s="370"/>
      <c r="CG64" s="370"/>
      <c r="CH64" s="370"/>
      <c r="CI64" s="370"/>
      <c r="CJ64" s="370"/>
      <c r="CK64" s="370"/>
      <c r="CL64" s="370"/>
      <c r="CM64" s="370"/>
      <c r="CN64" s="370"/>
      <c r="CO64" s="373"/>
      <c r="CP64" s="373"/>
      <c r="CQ64" s="373"/>
    </row>
    <row r="65" spans="1:95" s="102" customFormat="1" ht="13.5" customHeight="1" x14ac:dyDescent="0.2">
      <c r="A65" s="100">
        <v>29</v>
      </c>
      <c r="B65" s="106" t="s">
        <v>25</v>
      </c>
      <c r="C65" s="316" t="s">
        <v>155</v>
      </c>
      <c r="D65" s="508"/>
      <c r="E65" s="505"/>
      <c r="F65" s="505"/>
      <c r="G65" s="505"/>
      <c r="H65" s="505"/>
      <c r="I65" s="505"/>
      <c r="J65" s="505"/>
      <c r="K65" s="505"/>
      <c r="L65" s="505"/>
      <c r="M65" s="505"/>
      <c r="N65" s="505"/>
      <c r="O65" s="505"/>
      <c r="P65" s="505"/>
      <c r="Q65" s="505"/>
      <c r="R65" s="505"/>
      <c r="S65" s="505"/>
      <c r="T65" s="505"/>
      <c r="U65" s="505"/>
      <c r="V65" s="505"/>
      <c r="W65" s="505"/>
      <c r="X65" s="505"/>
      <c r="Y65" s="505"/>
      <c r="Z65" s="505"/>
      <c r="AA65" s="505"/>
      <c r="AB65" s="505"/>
      <c r="AC65" s="505"/>
      <c r="AD65" s="509"/>
      <c r="AE65" s="505"/>
      <c r="AF65" s="505"/>
      <c r="AG65" s="505"/>
      <c r="AH65" s="505"/>
      <c r="AI65" s="505"/>
      <c r="AJ65" s="505"/>
      <c r="AK65" s="505"/>
      <c r="AL65" s="505"/>
      <c r="AM65" s="505"/>
      <c r="AN65" s="505"/>
      <c r="AO65" s="505"/>
      <c r="AP65" s="505"/>
      <c r="AQ65" s="505"/>
      <c r="AR65" s="512"/>
      <c r="AS65" s="505"/>
      <c r="AT65" s="505"/>
      <c r="AU65" s="505"/>
      <c r="AV65" s="505"/>
      <c r="AW65" s="505"/>
      <c r="AX65" s="505"/>
      <c r="AY65" s="505"/>
      <c r="AZ65" s="505"/>
      <c r="BA65" s="505"/>
      <c r="BB65" s="505"/>
      <c r="BC65" s="505"/>
      <c r="BD65" s="505"/>
      <c r="BE65" s="505"/>
      <c r="BF65" s="505"/>
      <c r="BG65" s="505"/>
      <c r="BH65" s="505"/>
      <c r="BI65" s="505"/>
      <c r="BJ65" s="505"/>
      <c r="BK65" s="505"/>
      <c r="BL65" s="505"/>
      <c r="BM65" s="505"/>
      <c r="BN65" s="505"/>
      <c r="BO65" s="505"/>
      <c r="BP65" s="506">
        <f t="shared" si="2"/>
        <v>0</v>
      </c>
      <c r="BQ65" s="374">
        <f t="shared" si="1"/>
        <v>0</v>
      </c>
      <c r="BR65" s="369"/>
      <c r="BS65" s="370"/>
      <c r="BT65" s="370"/>
      <c r="BU65" s="370"/>
      <c r="BV65" s="370"/>
      <c r="BW65" s="370"/>
      <c r="BX65" s="370"/>
      <c r="BY65" s="370"/>
      <c r="BZ65" s="370"/>
      <c r="CA65" s="370"/>
      <c r="CB65" s="370"/>
      <c r="CC65" s="370"/>
      <c r="CD65" s="370"/>
      <c r="CE65" s="370"/>
      <c r="CF65" s="370"/>
      <c r="CG65" s="370"/>
      <c r="CH65" s="370"/>
      <c r="CI65" s="370"/>
      <c r="CJ65" s="370"/>
      <c r="CK65" s="370"/>
      <c r="CL65" s="370"/>
      <c r="CM65" s="370"/>
      <c r="CN65" s="370"/>
      <c r="CO65" s="371"/>
      <c r="CP65" s="371"/>
      <c r="CQ65" s="371"/>
    </row>
    <row r="66" spans="1:95" s="105" customFormat="1" ht="13.5" customHeight="1" x14ac:dyDescent="0.2">
      <c r="A66" s="107"/>
      <c r="B66" s="104"/>
      <c r="C66" s="315"/>
      <c r="D66" s="501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13"/>
      <c r="T66" s="502"/>
      <c r="U66" s="502"/>
      <c r="V66" s="502"/>
      <c r="W66" s="502"/>
      <c r="X66" s="502"/>
      <c r="Y66" s="502"/>
      <c r="Z66" s="502">
        <v>1</v>
      </c>
      <c r="AA66" s="502"/>
      <c r="AB66" s="502"/>
      <c r="AC66" s="502"/>
      <c r="AD66" s="510"/>
      <c r="AE66" s="502"/>
      <c r="AF66" s="502"/>
      <c r="AG66" s="502"/>
      <c r="AH66" s="502"/>
      <c r="AI66" s="502"/>
      <c r="AJ66" s="502"/>
      <c r="AK66" s="502"/>
      <c r="AL66" s="502"/>
      <c r="AM66" s="502"/>
      <c r="AN66" s="502"/>
      <c r="AO66" s="502"/>
      <c r="AP66" s="502"/>
      <c r="AQ66" s="502"/>
      <c r="AR66" s="502"/>
      <c r="AS66" s="502"/>
      <c r="AT66" s="502"/>
      <c r="AU66" s="502"/>
      <c r="AV66" s="502"/>
      <c r="AW66" s="502"/>
      <c r="AX66" s="502"/>
      <c r="AY66" s="502"/>
      <c r="AZ66" s="502"/>
      <c r="BA66" s="502"/>
      <c r="BB66" s="502"/>
      <c r="BC66" s="502"/>
      <c r="BD66" s="502"/>
      <c r="BE66" s="502"/>
      <c r="BF66" s="502"/>
      <c r="BG66" s="502"/>
      <c r="BH66" s="502"/>
      <c r="BI66" s="502"/>
      <c r="BJ66" s="502"/>
      <c r="BK66" s="502"/>
      <c r="BL66" s="502"/>
      <c r="BM66" s="502"/>
      <c r="BN66" s="502"/>
      <c r="BO66" s="502"/>
      <c r="BP66" s="506">
        <f t="shared" ref="BP66:BP74" si="3">SUM(D66:BO66)</f>
        <v>1</v>
      </c>
      <c r="BQ66" s="375">
        <f t="shared" si="1"/>
        <v>0</v>
      </c>
      <c r="BR66" s="575"/>
      <c r="BS66" s="370"/>
      <c r="BT66" s="370"/>
      <c r="BU66" s="370"/>
      <c r="BV66" s="370"/>
      <c r="BW66" s="370"/>
      <c r="BX66" s="370"/>
      <c r="BY66" s="370"/>
      <c r="BZ66" s="370"/>
      <c r="CA66" s="370"/>
      <c r="CB66" s="370"/>
      <c r="CC66" s="370"/>
      <c r="CD66" s="370"/>
      <c r="CE66" s="370"/>
      <c r="CF66" s="370"/>
      <c r="CG66" s="370"/>
      <c r="CH66" s="370"/>
      <c r="CI66" s="370"/>
      <c r="CJ66" s="370"/>
      <c r="CK66" s="370"/>
      <c r="CL66" s="370"/>
      <c r="CM66" s="370"/>
      <c r="CN66" s="370"/>
      <c r="CO66" s="373"/>
      <c r="CP66" s="373"/>
      <c r="CQ66" s="373"/>
    </row>
    <row r="67" spans="1:95" s="102" customFormat="1" ht="13.5" customHeight="1" x14ac:dyDescent="0.2">
      <c r="A67" s="100">
        <v>30</v>
      </c>
      <c r="B67" s="106" t="s">
        <v>26</v>
      </c>
      <c r="C67" s="316" t="s">
        <v>91</v>
      </c>
      <c r="D67" s="508"/>
      <c r="E67" s="505"/>
      <c r="F67" s="505"/>
      <c r="G67" s="505"/>
      <c r="H67" s="505"/>
      <c r="I67" s="505"/>
      <c r="J67" s="505"/>
      <c r="K67" s="505"/>
      <c r="L67" s="505"/>
      <c r="M67" s="505"/>
      <c r="N67" s="505"/>
      <c r="O67" s="505"/>
      <c r="P67" s="505"/>
      <c r="Q67" s="505"/>
      <c r="R67" s="505"/>
      <c r="S67" s="505"/>
      <c r="T67" s="505"/>
      <c r="U67" s="505"/>
      <c r="V67" s="505"/>
      <c r="W67" s="505"/>
      <c r="X67" s="505"/>
      <c r="Y67" s="505"/>
      <c r="Z67" s="505"/>
      <c r="AA67" s="505">
        <v>1</v>
      </c>
      <c r="AB67" s="505"/>
      <c r="AC67" s="505"/>
      <c r="AD67" s="505"/>
      <c r="AE67" s="509"/>
      <c r="AF67" s="505"/>
      <c r="AG67" s="505"/>
      <c r="AH67" s="505"/>
      <c r="AI67" s="505"/>
      <c r="AJ67" s="505"/>
      <c r="AK67" s="505"/>
      <c r="AL67" s="505"/>
      <c r="AM67" s="505"/>
      <c r="AN67" s="505"/>
      <c r="AO67" s="505"/>
      <c r="AP67" s="505"/>
      <c r="AQ67" s="505"/>
      <c r="AR67" s="505"/>
      <c r="AS67" s="505"/>
      <c r="AT67" s="505"/>
      <c r="AU67" s="505"/>
      <c r="AV67" s="505"/>
      <c r="AW67" s="505"/>
      <c r="AX67" s="505"/>
      <c r="AY67" s="505"/>
      <c r="AZ67" s="505"/>
      <c r="BA67" s="505"/>
      <c r="BB67" s="505"/>
      <c r="BC67" s="505"/>
      <c r="BD67" s="505"/>
      <c r="BE67" s="505"/>
      <c r="BF67" s="505"/>
      <c r="BG67" s="505"/>
      <c r="BH67" s="505"/>
      <c r="BI67" s="505"/>
      <c r="BJ67" s="505"/>
      <c r="BK67" s="505"/>
      <c r="BL67" s="505"/>
      <c r="BM67" s="505"/>
      <c r="BN67" s="505"/>
      <c r="BO67" s="505"/>
      <c r="BP67" s="506">
        <f t="shared" si="3"/>
        <v>1</v>
      </c>
      <c r="BQ67" s="374">
        <f t="shared" si="1"/>
        <v>0</v>
      </c>
      <c r="BR67" s="575"/>
      <c r="BS67" s="370"/>
      <c r="BT67" s="370"/>
      <c r="BU67" s="370"/>
      <c r="BV67" s="370"/>
      <c r="BW67" s="370"/>
      <c r="BX67" s="370"/>
      <c r="BY67" s="370"/>
      <c r="BZ67" s="370"/>
      <c r="CA67" s="370"/>
      <c r="CB67" s="370"/>
      <c r="CC67" s="370"/>
      <c r="CD67" s="370"/>
      <c r="CE67" s="370"/>
      <c r="CF67" s="370"/>
      <c r="CG67" s="370"/>
      <c r="CH67" s="370"/>
      <c r="CI67" s="370"/>
      <c r="CJ67" s="370"/>
      <c r="CK67" s="370"/>
      <c r="CL67" s="370"/>
      <c r="CM67" s="370"/>
      <c r="CN67" s="370"/>
      <c r="CO67" s="371"/>
      <c r="CP67" s="371"/>
      <c r="CQ67" s="371"/>
    </row>
    <row r="68" spans="1:95" s="105" customFormat="1" ht="13.5" customHeight="1" x14ac:dyDescent="0.2">
      <c r="A68" s="107"/>
      <c r="B68" s="104"/>
      <c r="C68" s="315"/>
      <c r="D68" s="501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2"/>
      <c r="AD68" s="502"/>
      <c r="AE68" s="510"/>
      <c r="AF68" s="502"/>
      <c r="AG68" s="502"/>
      <c r="AH68" s="502"/>
      <c r="AI68" s="502"/>
      <c r="AJ68" s="502"/>
      <c r="AK68" s="502"/>
      <c r="AL68" s="502"/>
      <c r="AM68" s="502"/>
      <c r="AN68" s="502"/>
      <c r="AO68" s="502"/>
      <c r="AP68" s="502"/>
      <c r="AQ68" s="502"/>
      <c r="AR68" s="502"/>
      <c r="AS68" s="502"/>
      <c r="AT68" s="502"/>
      <c r="AU68" s="502"/>
      <c r="AV68" s="502"/>
      <c r="AW68" s="502"/>
      <c r="AX68" s="502"/>
      <c r="AY68" s="502"/>
      <c r="AZ68" s="502"/>
      <c r="BA68" s="502"/>
      <c r="BB68" s="502"/>
      <c r="BC68" s="502"/>
      <c r="BD68" s="502"/>
      <c r="BE68" s="502"/>
      <c r="BF68" s="502"/>
      <c r="BG68" s="502"/>
      <c r="BH68" s="502"/>
      <c r="BI68" s="502"/>
      <c r="BJ68" s="502"/>
      <c r="BK68" s="502"/>
      <c r="BL68" s="502"/>
      <c r="BM68" s="502"/>
      <c r="BN68" s="502"/>
      <c r="BO68" s="502"/>
      <c r="BP68" s="506">
        <f t="shared" si="3"/>
        <v>0</v>
      </c>
      <c r="BQ68" s="375">
        <f t="shared" si="1"/>
        <v>0</v>
      </c>
      <c r="BR68" s="575"/>
      <c r="BS68" s="370"/>
      <c r="BT68" s="370"/>
      <c r="BU68" s="370"/>
      <c r="BV68" s="370"/>
      <c r="BW68" s="370"/>
      <c r="BX68" s="370"/>
      <c r="BY68" s="370"/>
      <c r="BZ68" s="370"/>
      <c r="CA68" s="370"/>
      <c r="CB68" s="370"/>
      <c r="CC68" s="370"/>
      <c r="CD68" s="370"/>
      <c r="CE68" s="370"/>
      <c r="CF68" s="370"/>
      <c r="CG68" s="370"/>
      <c r="CH68" s="370"/>
      <c r="CI68" s="370"/>
      <c r="CJ68" s="370"/>
      <c r="CK68" s="370"/>
      <c r="CL68" s="370"/>
      <c r="CM68" s="370"/>
      <c r="CN68" s="370"/>
      <c r="CO68" s="373"/>
      <c r="CP68" s="373"/>
      <c r="CQ68" s="373"/>
    </row>
    <row r="69" spans="1:95" s="102" customFormat="1" ht="13.5" customHeight="1" x14ac:dyDescent="0.2">
      <c r="A69" s="100">
        <v>31</v>
      </c>
      <c r="B69" s="106" t="s">
        <v>27</v>
      </c>
      <c r="C69" s="316" t="s">
        <v>156</v>
      </c>
      <c r="D69" s="508"/>
      <c r="E69" s="505"/>
      <c r="F69" s="512">
        <v>1</v>
      </c>
      <c r="G69" s="505"/>
      <c r="H69" s="505"/>
      <c r="I69" s="505"/>
      <c r="J69" s="505"/>
      <c r="K69" s="505"/>
      <c r="L69" s="505"/>
      <c r="M69" s="505"/>
      <c r="N69" s="505">
        <v>3</v>
      </c>
      <c r="O69" s="505"/>
      <c r="P69" s="505"/>
      <c r="Q69" s="505"/>
      <c r="R69" s="505"/>
      <c r="S69" s="505"/>
      <c r="T69" s="505">
        <v>8</v>
      </c>
      <c r="U69" s="505"/>
      <c r="V69" s="505"/>
      <c r="W69" s="505"/>
      <c r="X69" s="505">
        <v>1</v>
      </c>
      <c r="Y69" s="505"/>
      <c r="Z69" s="505">
        <v>1</v>
      </c>
      <c r="AA69" s="505"/>
      <c r="AB69" s="505"/>
      <c r="AC69" s="505"/>
      <c r="AD69" s="505"/>
      <c r="AE69" s="505"/>
      <c r="AF69" s="509"/>
      <c r="AG69" s="505">
        <v>1</v>
      </c>
      <c r="AH69" s="512">
        <v>1</v>
      </c>
      <c r="AI69" s="505"/>
      <c r="AJ69" s="505"/>
      <c r="AK69" s="505"/>
      <c r="AL69" s="505"/>
      <c r="AM69" s="505"/>
      <c r="AN69" s="505"/>
      <c r="AO69" s="505"/>
      <c r="AP69" s="505"/>
      <c r="AQ69" s="505"/>
      <c r="AR69" s="512">
        <v>13</v>
      </c>
      <c r="AS69" s="505"/>
      <c r="AT69" s="505"/>
      <c r="AU69" s="505"/>
      <c r="AV69" s="505"/>
      <c r="AW69" s="505"/>
      <c r="AX69" s="505"/>
      <c r="AY69" s="505"/>
      <c r="AZ69" s="505"/>
      <c r="BA69" s="505"/>
      <c r="BB69" s="505"/>
      <c r="BC69" s="505"/>
      <c r="BD69" s="505"/>
      <c r="BE69" s="505"/>
      <c r="BF69" s="505"/>
      <c r="BG69" s="505"/>
      <c r="BH69" s="505"/>
      <c r="BI69" s="505"/>
      <c r="BJ69" s="512">
        <v>19</v>
      </c>
      <c r="BK69" s="505"/>
      <c r="BL69" s="505"/>
      <c r="BM69" s="505"/>
      <c r="BN69" s="505">
        <v>1</v>
      </c>
      <c r="BO69" s="512"/>
      <c r="BP69" s="506">
        <f t="shared" si="3"/>
        <v>49</v>
      </c>
      <c r="BQ69" s="374">
        <f t="shared" si="1"/>
        <v>0</v>
      </c>
      <c r="BR69" s="369"/>
      <c r="BS69" s="370"/>
      <c r="BT69" s="370"/>
      <c r="BU69" s="370"/>
      <c r="BV69" s="370"/>
      <c r="BW69" s="370"/>
      <c r="BX69" s="370"/>
      <c r="BY69" s="370"/>
      <c r="BZ69" s="370"/>
      <c r="CA69" s="370"/>
      <c r="CB69" s="370"/>
      <c r="CC69" s="370"/>
      <c r="CD69" s="370"/>
      <c r="CE69" s="370"/>
      <c r="CF69" s="370"/>
      <c r="CG69" s="370"/>
      <c r="CH69" s="370"/>
      <c r="CI69" s="370"/>
      <c r="CJ69" s="370"/>
      <c r="CK69" s="370"/>
      <c r="CL69" s="370"/>
      <c r="CM69" s="370"/>
      <c r="CN69" s="370"/>
      <c r="CO69" s="371"/>
      <c r="CP69" s="371"/>
      <c r="CQ69" s="371"/>
    </row>
    <row r="70" spans="1:95" s="105" customFormat="1" ht="13.5" customHeight="1" x14ac:dyDescent="0.2">
      <c r="A70" s="107"/>
      <c r="B70" s="104"/>
      <c r="C70" s="315"/>
      <c r="D70" s="501"/>
      <c r="E70" s="502"/>
      <c r="F70" s="513"/>
      <c r="G70" s="502"/>
      <c r="H70" s="502"/>
      <c r="I70" s="502"/>
      <c r="J70" s="502"/>
      <c r="K70" s="502"/>
      <c r="L70" s="502"/>
      <c r="M70" s="502"/>
      <c r="N70" s="502">
        <v>3</v>
      </c>
      <c r="O70" s="502"/>
      <c r="P70" s="502"/>
      <c r="Q70" s="502"/>
      <c r="R70" s="502"/>
      <c r="S70" s="502"/>
      <c r="T70" s="502">
        <v>11</v>
      </c>
      <c r="U70" s="502"/>
      <c r="V70" s="502"/>
      <c r="W70" s="502"/>
      <c r="X70" s="502"/>
      <c r="Y70" s="502"/>
      <c r="Z70" s="502">
        <v>1</v>
      </c>
      <c r="AA70" s="502"/>
      <c r="AB70" s="502"/>
      <c r="AC70" s="502"/>
      <c r="AD70" s="502"/>
      <c r="AE70" s="502"/>
      <c r="AF70" s="510"/>
      <c r="AG70" s="502">
        <v>1</v>
      </c>
      <c r="AH70" s="502"/>
      <c r="AI70" s="502"/>
      <c r="AJ70" s="502"/>
      <c r="AK70" s="502"/>
      <c r="AL70" s="502"/>
      <c r="AM70" s="502"/>
      <c r="AN70" s="502"/>
      <c r="AO70" s="502"/>
      <c r="AP70" s="502"/>
      <c r="AQ70" s="502"/>
      <c r="AR70" s="502">
        <v>15</v>
      </c>
      <c r="AS70" s="502"/>
      <c r="AT70" s="502"/>
      <c r="AU70" s="502">
        <v>1</v>
      </c>
      <c r="AV70" s="502"/>
      <c r="AW70" s="502"/>
      <c r="AX70" s="502"/>
      <c r="AY70" s="502"/>
      <c r="AZ70" s="502"/>
      <c r="BA70" s="502"/>
      <c r="BB70" s="502"/>
      <c r="BC70" s="502"/>
      <c r="BD70" s="502"/>
      <c r="BE70" s="502"/>
      <c r="BF70" s="502"/>
      <c r="BG70" s="502"/>
      <c r="BH70" s="502"/>
      <c r="BI70" s="502"/>
      <c r="BJ70" s="513">
        <v>9</v>
      </c>
      <c r="BK70" s="502"/>
      <c r="BL70" s="502"/>
      <c r="BM70" s="502"/>
      <c r="BN70" s="513"/>
      <c r="BO70" s="502"/>
      <c r="BP70" s="503">
        <f t="shared" si="3"/>
        <v>41</v>
      </c>
      <c r="BQ70" s="375">
        <f t="shared" si="1"/>
        <v>0</v>
      </c>
      <c r="BR70" s="369"/>
      <c r="BS70" s="370"/>
      <c r="BT70" s="370"/>
      <c r="BU70" s="370"/>
      <c r="BV70" s="370"/>
      <c r="BW70" s="370"/>
      <c r="BX70" s="370"/>
      <c r="BY70" s="370"/>
      <c r="BZ70" s="370"/>
      <c r="CA70" s="370"/>
      <c r="CB70" s="370"/>
      <c r="CC70" s="370"/>
      <c r="CD70" s="370"/>
      <c r="CE70" s="370"/>
      <c r="CF70" s="370"/>
      <c r="CG70" s="370"/>
      <c r="CH70" s="370"/>
      <c r="CI70" s="370"/>
      <c r="CJ70" s="370"/>
      <c r="CK70" s="370"/>
      <c r="CL70" s="370"/>
      <c r="CM70" s="370"/>
      <c r="CN70" s="370"/>
      <c r="CO70" s="373"/>
      <c r="CP70" s="373"/>
      <c r="CQ70" s="373"/>
    </row>
    <row r="71" spans="1:95" s="102" customFormat="1" ht="13.5" customHeight="1" x14ac:dyDescent="0.2">
      <c r="A71" s="100">
        <v>32</v>
      </c>
      <c r="B71" s="106" t="s">
        <v>135</v>
      </c>
      <c r="C71" s="316" t="s">
        <v>186</v>
      </c>
      <c r="D71" s="508"/>
      <c r="E71" s="505"/>
      <c r="F71" s="505"/>
      <c r="G71" s="505"/>
      <c r="H71" s="505"/>
      <c r="I71" s="505"/>
      <c r="J71" s="505"/>
      <c r="K71" s="505"/>
      <c r="L71" s="505"/>
      <c r="M71" s="505"/>
      <c r="N71" s="505"/>
      <c r="O71" s="505"/>
      <c r="P71" s="505"/>
      <c r="Q71" s="505"/>
      <c r="R71" s="505"/>
      <c r="S71" s="505"/>
      <c r="T71" s="505"/>
      <c r="U71" s="505"/>
      <c r="V71" s="505"/>
      <c r="W71" s="505"/>
      <c r="X71" s="505"/>
      <c r="Y71" s="505"/>
      <c r="Z71" s="505"/>
      <c r="AA71" s="505"/>
      <c r="AB71" s="505"/>
      <c r="AC71" s="505"/>
      <c r="AD71" s="505"/>
      <c r="AE71" s="505"/>
      <c r="AF71" s="505"/>
      <c r="AG71" s="505"/>
      <c r="AH71" s="505"/>
      <c r="AI71" s="505"/>
      <c r="AJ71" s="505"/>
      <c r="AK71" s="505"/>
      <c r="AL71" s="505"/>
      <c r="AM71" s="505"/>
      <c r="AN71" s="505"/>
      <c r="AO71" s="505"/>
      <c r="AP71" s="505"/>
      <c r="AQ71" s="505"/>
      <c r="AR71" s="505"/>
      <c r="AS71" s="505"/>
      <c r="AT71" s="505"/>
      <c r="AU71" s="505"/>
      <c r="AV71" s="505"/>
      <c r="AW71" s="505"/>
      <c r="AX71" s="505"/>
      <c r="AY71" s="505"/>
      <c r="AZ71" s="505"/>
      <c r="BA71" s="505"/>
      <c r="BB71" s="505"/>
      <c r="BC71" s="505"/>
      <c r="BD71" s="505"/>
      <c r="BE71" s="505"/>
      <c r="BF71" s="505"/>
      <c r="BG71" s="505"/>
      <c r="BH71" s="505"/>
      <c r="BI71" s="505"/>
      <c r="BJ71" s="505"/>
      <c r="BK71" s="505"/>
      <c r="BL71" s="505"/>
      <c r="BM71" s="505"/>
      <c r="BN71" s="505"/>
      <c r="BO71" s="505"/>
      <c r="BP71" s="503">
        <f t="shared" si="3"/>
        <v>0</v>
      </c>
      <c r="BQ71" s="374">
        <f t="shared" si="1"/>
        <v>0</v>
      </c>
      <c r="BR71" s="575"/>
      <c r="BS71" s="370"/>
      <c r="BT71" s="370"/>
      <c r="BU71" s="370"/>
      <c r="BV71" s="370"/>
      <c r="BW71" s="370"/>
      <c r="BX71" s="370"/>
      <c r="BY71" s="370"/>
      <c r="BZ71" s="370"/>
      <c r="CA71" s="370"/>
      <c r="CB71" s="370"/>
      <c r="CC71" s="370"/>
      <c r="CD71" s="370"/>
      <c r="CE71" s="370"/>
      <c r="CF71" s="370"/>
      <c r="CG71" s="370"/>
      <c r="CH71" s="370"/>
      <c r="CI71" s="370"/>
      <c r="CJ71" s="370"/>
      <c r="CK71" s="370"/>
      <c r="CL71" s="370"/>
      <c r="CM71" s="370"/>
      <c r="CN71" s="370"/>
      <c r="CO71" s="371"/>
      <c r="CP71" s="371"/>
      <c r="CQ71" s="371"/>
    </row>
    <row r="72" spans="1:95" s="105" customFormat="1" ht="13.5" customHeight="1" x14ac:dyDescent="0.2">
      <c r="A72" s="107"/>
      <c r="B72" s="104"/>
      <c r="C72" s="315"/>
      <c r="D72" s="501"/>
      <c r="E72" s="502"/>
      <c r="F72" s="502"/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  <c r="AA72" s="502"/>
      <c r="AB72" s="502"/>
      <c r="AC72" s="502"/>
      <c r="AD72" s="502"/>
      <c r="AE72" s="502"/>
      <c r="AF72" s="502"/>
      <c r="AG72" s="502"/>
      <c r="AH72" s="502"/>
      <c r="AI72" s="502"/>
      <c r="AJ72" s="502"/>
      <c r="AK72" s="502"/>
      <c r="AL72" s="502"/>
      <c r="AM72" s="502"/>
      <c r="AN72" s="502"/>
      <c r="AO72" s="502"/>
      <c r="AP72" s="502"/>
      <c r="AQ72" s="502"/>
      <c r="AR72" s="502"/>
      <c r="AS72" s="502"/>
      <c r="AT72" s="502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3">
        <f t="shared" si="3"/>
        <v>0</v>
      </c>
      <c r="BQ72" s="375">
        <f t="shared" si="1"/>
        <v>0</v>
      </c>
      <c r="BR72" s="575"/>
      <c r="BS72" s="370"/>
      <c r="BT72" s="370"/>
      <c r="BU72" s="370"/>
      <c r="BV72" s="370"/>
      <c r="BW72" s="370"/>
      <c r="BX72" s="370"/>
      <c r="BY72" s="370"/>
      <c r="BZ72" s="370"/>
      <c r="CA72" s="370"/>
      <c r="CB72" s="370"/>
      <c r="CC72" s="370"/>
      <c r="CD72" s="370"/>
      <c r="CE72" s="370"/>
      <c r="CF72" s="370"/>
      <c r="CG72" s="370"/>
      <c r="CH72" s="370"/>
      <c r="CI72" s="370"/>
      <c r="CJ72" s="370"/>
      <c r="CK72" s="370"/>
      <c r="CL72" s="370"/>
      <c r="CM72" s="370"/>
      <c r="CN72" s="370"/>
      <c r="CO72" s="373"/>
      <c r="CP72" s="373"/>
      <c r="CQ72" s="373"/>
    </row>
    <row r="73" spans="1:95" s="102" customFormat="1" ht="13.5" customHeight="1" x14ac:dyDescent="0.2">
      <c r="A73" s="100">
        <v>33</v>
      </c>
      <c r="B73" s="106" t="s">
        <v>28</v>
      </c>
      <c r="C73" s="316" t="s">
        <v>93</v>
      </c>
      <c r="D73" s="508"/>
      <c r="E73" s="505"/>
      <c r="F73" s="505"/>
      <c r="G73" s="505"/>
      <c r="H73" s="505"/>
      <c r="I73" s="505"/>
      <c r="J73" s="505"/>
      <c r="K73" s="505"/>
      <c r="L73" s="505"/>
      <c r="M73" s="505"/>
      <c r="N73" s="505"/>
      <c r="O73" s="505"/>
      <c r="P73" s="505"/>
      <c r="Q73" s="505"/>
      <c r="R73" s="505"/>
      <c r="S73" s="505"/>
      <c r="T73" s="505"/>
      <c r="U73" s="505"/>
      <c r="V73" s="505"/>
      <c r="W73" s="505"/>
      <c r="X73" s="505"/>
      <c r="Y73" s="505"/>
      <c r="Z73" s="505"/>
      <c r="AA73" s="505"/>
      <c r="AB73" s="505"/>
      <c r="AC73" s="505"/>
      <c r="AD73" s="505"/>
      <c r="AE73" s="505"/>
      <c r="AF73" s="505"/>
      <c r="AG73" s="509"/>
      <c r="AH73" s="505"/>
      <c r="AI73" s="505"/>
      <c r="AJ73" s="505"/>
      <c r="AK73" s="505"/>
      <c r="AL73" s="505"/>
      <c r="AM73" s="505"/>
      <c r="AN73" s="505"/>
      <c r="AO73" s="505"/>
      <c r="AP73" s="505"/>
      <c r="AQ73" s="505"/>
      <c r="AR73" s="505"/>
      <c r="AS73" s="505"/>
      <c r="AT73" s="505"/>
      <c r="AU73" s="505"/>
      <c r="AV73" s="505"/>
      <c r="AW73" s="505"/>
      <c r="AX73" s="505"/>
      <c r="AY73" s="505"/>
      <c r="AZ73" s="505"/>
      <c r="BA73" s="505"/>
      <c r="BB73" s="505"/>
      <c r="BC73" s="505"/>
      <c r="BD73" s="505"/>
      <c r="BE73" s="505"/>
      <c r="BF73" s="505"/>
      <c r="BG73" s="505"/>
      <c r="BH73" s="505"/>
      <c r="BI73" s="505"/>
      <c r="BJ73" s="505"/>
      <c r="BK73" s="505"/>
      <c r="BL73" s="505"/>
      <c r="BM73" s="505"/>
      <c r="BN73" s="505"/>
      <c r="BO73" s="505"/>
      <c r="BP73" s="503">
        <f t="shared" si="3"/>
        <v>0</v>
      </c>
      <c r="BQ73" s="374">
        <f t="shared" si="1"/>
        <v>0</v>
      </c>
      <c r="BR73" s="369"/>
      <c r="BS73" s="370"/>
      <c r="BT73" s="370"/>
      <c r="BU73" s="370"/>
      <c r="BV73" s="370"/>
      <c r="BW73" s="370"/>
      <c r="BX73" s="370"/>
      <c r="BY73" s="370"/>
      <c r="BZ73" s="370"/>
      <c r="CA73" s="370"/>
      <c r="CB73" s="370"/>
      <c r="CC73" s="370"/>
      <c r="CD73" s="370"/>
      <c r="CE73" s="370"/>
      <c r="CF73" s="370"/>
      <c r="CG73" s="370"/>
      <c r="CH73" s="370"/>
      <c r="CI73" s="370"/>
      <c r="CJ73" s="370"/>
      <c r="CK73" s="370"/>
      <c r="CL73" s="370"/>
      <c r="CM73" s="370"/>
      <c r="CN73" s="370"/>
      <c r="CO73" s="371"/>
      <c r="CP73" s="371"/>
      <c r="CQ73" s="371"/>
    </row>
    <row r="74" spans="1:95" s="105" customFormat="1" ht="13.5" customHeight="1" x14ac:dyDescent="0.2">
      <c r="A74" s="107"/>
      <c r="B74" s="104"/>
      <c r="C74" s="315"/>
      <c r="D74" s="501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>
        <v>20</v>
      </c>
      <c r="AA74" s="502"/>
      <c r="AB74" s="502"/>
      <c r="AC74" s="502"/>
      <c r="AD74" s="502"/>
      <c r="AE74" s="502"/>
      <c r="AF74" s="502"/>
      <c r="AG74" s="510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3">
        <f t="shared" si="3"/>
        <v>20</v>
      </c>
      <c r="BQ74" s="375">
        <f t="shared" si="1"/>
        <v>0</v>
      </c>
      <c r="BR74" s="575"/>
      <c r="BS74" s="370"/>
      <c r="BT74" s="370"/>
      <c r="BU74" s="370"/>
      <c r="BV74" s="370"/>
      <c r="BW74" s="370"/>
      <c r="BX74" s="370"/>
      <c r="BY74" s="370"/>
      <c r="BZ74" s="370"/>
      <c r="CA74" s="370"/>
      <c r="CB74" s="370"/>
      <c r="CC74" s="370"/>
      <c r="CD74" s="370"/>
      <c r="CE74" s="370"/>
      <c r="CF74" s="370"/>
      <c r="CG74" s="370"/>
      <c r="CH74" s="370"/>
      <c r="CI74" s="370"/>
      <c r="CJ74" s="370"/>
      <c r="CK74" s="370"/>
      <c r="CL74" s="370"/>
      <c r="CM74" s="370"/>
      <c r="CN74" s="370"/>
      <c r="CO74" s="373"/>
      <c r="CP74" s="373"/>
      <c r="CQ74" s="373"/>
    </row>
    <row r="75" spans="1:95" s="102" customFormat="1" ht="13.5" customHeight="1" x14ac:dyDescent="0.2">
      <c r="A75" s="100">
        <v>34</v>
      </c>
      <c r="B75" s="106" t="s">
        <v>125</v>
      </c>
      <c r="C75" s="316" t="s">
        <v>262</v>
      </c>
      <c r="D75" s="508"/>
      <c r="E75" s="505"/>
      <c r="F75" s="505"/>
      <c r="G75" s="505"/>
      <c r="H75" s="505"/>
      <c r="I75" s="505"/>
      <c r="J75" s="505"/>
      <c r="K75" s="505"/>
      <c r="L75" s="505"/>
      <c r="M75" s="505"/>
      <c r="N75" s="505"/>
      <c r="O75" s="505"/>
      <c r="P75" s="505"/>
      <c r="Q75" s="505"/>
      <c r="R75" s="505"/>
      <c r="S75" s="505"/>
      <c r="T75" s="505"/>
      <c r="U75" s="505"/>
      <c r="V75" s="505"/>
      <c r="W75" s="505"/>
      <c r="X75" s="505">
        <v>1</v>
      </c>
      <c r="Y75" s="505"/>
      <c r="Z75" s="505">
        <v>5</v>
      </c>
      <c r="AA75" s="505">
        <v>1</v>
      </c>
      <c r="AB75" s="505"/>
      <c r="AC75" s="505"/>
      <c r="AD75" s="505"/>
      <c r="AE75" s="505"/>
      <c r="AF75" s="505"/>
      <c r="AG75" s="505"/>
      <c r="AH75" s="505"/>
      <c r="AI75" s="505"/>
      <c r="AJ75" s="505"/>
      <c r="AK75" s="505"/>
      <c r="AL75" s="505"/>
      <c r="AM75" s="505"/>
      <c r="AN75" s="505"/>
      <c r="AO75" s="505"/>
      <c r="AP75" s="505"/>
      <c r="AQ75" s="505"/>
      <c r="AR75" s="505">
        <v>1</v>
      </c>
      <c r="AS75" s="505"/>
      <c r="AT75" s="505"/>
      <c r="AU75" s="505"/>
      <c r="AV75" s="505"/>
      <c r="AW75" s="505"/>
      <c r="AX75" s="505"/>
      <c r="AY75" s="505"/>
      <c r="AZ75" s="505"/>
      <c r="BA75" s="505"/>
      <c r="BB75" s="505"/>
      <c r="BC75" s="505"/>
      <c r="BD75" s="505"/>
      <c r="BE75" s="505"/>
      <c r="BF75" s="505"/>
      <c r="BG75" s="505"/>
      <c r="BH75" s="505"/>
      <c r="BI75" s="505"/>
      <c r="BJ75" s="512">
        <v>4</v>
      </c>
      <c r="BK75" s="505"/>
      <c r="BL75" s="505"/>
      <c r="BM75" s="505"/>
      <c r="BN75" s="505"/>
      <c r="BO75" s="505"/>
      <c r="BP75" s="506">
        <f t="shared" ref="BP75:BP82" si="4">SUM(D75:BO75)</f>
        <v>12</v>
      </c>
      <c r="BQ75" s="374">
        <f t="shared" si="1"/>
        <v>0</v>
      </c>
      <c r="BR75" s="369"/>
      <c r="BS75" s="370"/>
      <c r="BT75" s="370"/>
      <c r="BU75" s="370"/>
      <c r="BV75" s="370"/>
      <c r="BW75" s="370"/>
      <c r="BX75" s="370"/>
      <c r="BY75" s="370"/>
      <c r="BZ75" s="370"/>
      <c r="CA75" s="370"/>
      <c r="CB75" s="370"/>
      <c r="CC75" s="370"/>
      <c r="CD75" s="370"/>
      <c r="CE75" s="370"/>
      <c r="CF75" s="370"/>
      <c r="CG75" s="370"/>
      <c r="CH75" s="370"/>
      <c r="CI75" s="370"/>
      <c r="CJ75" s="370"/>
      <c r="CK75" s="370"/>
      <c r="CL75" s="370"/>
      <c r="CM75" s="370"/>
      <c r="CN75" s="370"/>
      <c r="CO75" s="371"/>
      <c r="CP75" s="371"/>
      <c r="CQ75" s="371"/>
    </row>
    <row r="76" spans="1:95" s="105" customFormat="1" ht="13.5" customHeight="1" x14ac:dyDescent="0.2">
      <c r="B76" s="104"/>
      <c r="C76" s="315"/>
      <c r="D76" s="501"/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>
        <v>5</v>
      </c>
      <c r="Y76" s="502"/>
      <c r="Z76" s="502"/>
      <c r="AA76" s="502"/>
      <c r="AB76" s="502"/>
      <c r="AC76" s="502"/>
      <c r="AD76" s="502"/>
      <c r="AE76" s="502"/>
      <c r="AF76" s="502"/>
      <c r="AG76" s="502">
        <v>2</v>
      </c>
      <c r="AH76" s="502"/>
      <c r="AI76" s="502"/>
      <c r="AJ76" s="502"/>
      <c r="AK76" s="502"/>
      <c r="AL76" s="502"/>
      <c r="AM76" s="502"/>
      <c r="AN76" s="502"/>
      <c r="AO76" s="502"/>
      <c r="AP76" s="502"/>
      <c r="AQ76" s="502"/>
      <c r="AR76" s="502"/>
      <c r="AS76" s="502"/>
      <c r="AT76" s="502"/>
      <c r="AU76" s="502"/>
      <c r="AV76" s="502"/>
      <c r="AW76" s="502"/>
      <c r="AX76" s="502"/>
      <c r="AY76" s="502"/>
      <c r="AZ76" s="502"/>
      <c r="BA76" s="502"/>
      <c r="BB76" s="502"/>
      <c r="BC76" s="502"/>
      <c r="BD76" s="502"/>
      <c r="BE76" s="502"/>
      <c r="BF76" s="502"/>
      <c r="BG76" s="502"/>
      <c r="BH76" s="502"/>
      <c r="BI76" s="502"/>
      <c r="BJ76" s="513"/>
      <c r="BK76" s="502"/>
      <c r="BL76" s="502"/>
      <c r="BM76" s="502"/>
      <c r="BN76" s="502"/>
      <c r="BO76" s="502"/>
      <c r="BP76" s="503">
        <f t="shared" si="4"/>
        <v>7</v>
      </c>
      <c r="BQ76" s="375">
        <f t="shared" si="1"/>
        <v>0</v>
      </c>
      <c r="BR76" s="369"/>
      <c r="BS76" s="370"/>
      <c r="BT76" s="370"/>
      <c r="BU76" s="370"/>
      <c r="BV76" s="370"/>
      <c r="BW76" s="370"/>
      <c r="BX76" s="370"/>
      <c r="BY76" s="370"/>
      <c r="BZ76" s="370"/>
      <c r="CA76" s="370"/>
      <c r="CB76" s="370"/>
      <c r="CC76" s="370"/>
      <c r="CD76" s="370"/>
      <c r="CE76" s="370"/>
      <c r="CF76" s="370"/>
      <c r="CG76" s="370"/>
      <c r="CH76" s="370"/>
      <c r="CI76" s="370"/>
      <c r="CJ76" s="370"/>
      <c r="CK76" s="370"/>
      <c r="CL76" s="370"/>
      <c r="CM76" s="370"/>
      <c r="CN76" s="370"/>
      <c r="CO76" s="373"/>
      <c r="CP76" s="373"/>
      <c r="CQ76" s="373"/>
    </row>
    <row r="77" spans="1:95" s="102" customFormat="1" ht="13.5" customHeight="1" x14ac:dyDescent="0.2">
      <c r="A77" s="100">
        <v>35</v>
      </c>
      <c r="B77" s="106" t="s">
        <v>29</v>
      </c>
      <c r="C77" s="316" t="s">
        <v>94</v>
      </c>
      <c r="D77" s="508"/>
      <c r="E77" s="505"/>
      <c r="F77" s="512">
        <v>2</v>
      </c>
      <c r="G77" s="505"/>
      <c r="H77" s="512"/>
      <c r="I77" s="505"/>
      <c r="J77" s="505"/>
      <c r="K77" s="505"/>
      <c r="L77" s="505"/>
      <c r="M77" s="505"/>
      <c r="N77" s="512">
        <v>15</v>
      </c>
      <c r="O77" s="505"/>
      <c r="P77" s="512"/>
      <c r="Q77" s="505"/>
      <c r="R77" s="505"/>
      <c r="S77" s="505"/>
      <c r="T77" s="512">
        <v>51</v>
      </c>
      <c r="U77" s="512">
        <v>8</v>
      </c>
      <c r="V77" s="505"/>
      <c r="W77" s="505"/>
      <c r="X77" s="512">
        <v>30</v>
      </c>
      <c r="Y77" s="505"/>
      <c r="Z77" s="512">
        <v>13</v>
      </c>
      <c r="AA77" s="512">
        <v>15</v>
      </c>
      <c r="AB77" s="505"/>
      <c r="AC77" s="505"/>
      <c r="AD77" s="505"/>
      <c r="AE77" s="505"/>
      <c r="AF77" s="512">
        <v>37</v>
      </c>
      <c r="AG77" s="512">
        <v>4</v>
      </c>
      <c r="AH77" s="509"/>
      <c r="AI77" s="505"/>
      <c r="AJ77" s="505"/>
      <c r="AK77" s="512">
        <v>9</v>
      </c>
      <c r="AL77" s="505"/>
      <c r="AM77" s="505"/>
      <c r="AN77" s="505"/>
      <c r="AO77" s="505"/>
      <c r="AP77" s="505"/>
      <c r="AQ77" s="505"/>
      <c r="AR77" s="512">
        <v>129</v>
      </c>
      <c r="AS77" s="505"/>
      <c r="AT77" s="512">
        <v>3</v>
      </c>
      <c r="AU77" s="505"/>
      <c r="AV77" s="505"/>
      <c r="AW77" s="505">
        <v>2</v>
      </c>
      <c r="AX77" s="505"/>
      <c r="AY77" s="505"/>
      <c r="AZ77" s="505"/>
      <c r="BA77" s="505"/>
      <c r="BB77" s="505"/>
      <c r="BC77" s="505"/>
      <c r="BD77" s="505"/>
      <c r="BE77" s="512"/>
      <c r="BF77" s="505"/>
      <c r="BG77" s="505"/>
      <c r="BH77" s="505"/>
      <c r="BI77" s="505"/>
      <c r="BJ77" s="512">
        <v>45</v>
      </c>
      <c r="BK77" s="505"/>
      <c r="BL77" s="505"/>
      <c r="BM77" s="505"/>
      <c r="BN77" s="505"/>
      <c r="BO77" s="512">
        <v>8</v>
      </c>
      <c r="BP77" s="506">
        <f t="shared" si="4"/>
        <v>371</v>
      </c>
      <c r="BQ77" s="374">
        <f t="shared" si="1"/>
        <v>0</v>
      </c>
      <c r="BR77" s="369"/>
      <c r="BS77" s="370"/>
      <c r="BT77" s="370"/>
      <c r="BU77" s="370"/>
      <c r="BV77" s="370"/>
      <c r="BW77" s="370"/>
      <c r="BX77" s="370"/>
      <c r="BY77" s="370"/>
      <c r="BZ77" s="370"/>
      <c r="CA77" s="370"/>
      <c r="CB77" s="370"/>
      <c r="CC77" s="370"/>
      <c r="CD77" s="370"/>
      <c r="CE77" s="370"/>
      <c r="CF77" s="370"/>
      <c r="CG77" s="370"/>
      <c r="CH77" s="370"/>
      <c r="CI77" s="370"/>
      <c r="CJ77" s="370"/>
      <c r="CK77" s="370"/>
      <c r="CL77" s="370"/>
      <c r="CM77" s="370"/>
      <c r="CN77" s="370"/>
      <c r="CO77" s="371"/>
      <c r="CP77" s="371"/>
      <c r="CQ77" s="371"/>
    </row>
    <row r="78" spans="1:95" s="105" customFormat="1" ht="13.5" customHeight="1" x14ac:dyDescent="0.2">
      <c r="A78" s="107"/>
      <c r="B78" s="104"/>
      <c r="C78" s="315"/>
      <c r="D78" s="501"/>
      <c r="E78" s="502"/>
      <c r="F78" s="513">
        <v>1</v>
      </c>
      <c r="G78" s="502"/>
      <c r="H78" s="502"/>
      <c r="I78" s="502"/>
      <c r="J78" s="502"/>
      <c r="K78" s="502"/>
      <c r="L78" s="502"/>
      <c r="M78" s="502"/>
      <c r="N78" s="513">
        <v>23</v>
      </c>
      <c r="O78" s="502"/>
      <c r="P78" s="502"/>
      <c r="Q78" s="502"/>
      <c r="R78" s="502"/>
      <c r="S78" s="502"/>
      <c r="T78" s="513">
        <v>35</v>
      </c>
      <c r="U78" s="513">
        <v>12</v>
      </c>
      <c r="V78" s="502"/>
      <c r="W78" s="502"/>
      <c r="X78" s="513">
        <v>2</v>
      </c>
      <c r="Y78" s="502"/>
      <c r="Z78" s="513">
        <v>10</v>
      </c>
      <c r="AA78" s="513">
        <v>13</v>
      </c>
      <c r="AB78" s="502"/>
      <c r="AC78" s="502"/>
      <c r="AD78" s="502"/>
      <c r="AE78" s="502"/>
      <c r="AF78" s="513">
        <v>27</v>
      </c>
      <c r="AG78" s="513">
        <v>12</v>
      </c>
      <c r="AH78" s="510"/>
      <c r="AI78" s="502"/>
      <c r="AJ78" s="502"/>
      <c r="AK78" s="513">
        <v>5</v>
      </c>
      <c r="AL78" s="502"/>
      <c r="AM78" s="502"/>
      <c r="AN78" s="502"/>
      <c r="AO78" s="502"/>
      <c r="AP78" s="502"/>
      <c r="AQ78" s="502"/>
      <c r="AR78" s="513">
        <v>106</v>
      </c>
      <c r="AS78" s="502"/>
      <c r="AT78" s="513">
        <v>6</v>
      </c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13">
        <v>20</v>
      </c>
      <c r="BK78" s="502"/>
      <c r="BL78" s="502"/>
      <c r="BM78" s="502"/>
      <c r="BN78" s="502"/>
      <c r="BO78" s="513">
        <v>1</v>
      </c>
      <c r="BP78" s="503">
        <f t="shared" si="4"/>
        <v>273</v>
      </c>
      <c r="BQ78" s="374">
        <f>SUM(BS78:CN78)</f>
        <v>0</v>
      </c>
      <c r="BR78" s="369"/>
      <c r="BS78" s="370"/>
      <c r="BT78" s="370"/>
      <c r="BU78" s="370"/>
      <c r="BV78" s="370"/>
      <c r="BW78" s="370"/>
      <c r="BX78" s="370"/>
      <c r="BY78" s="370"/>
      <c r="BZ78" s="370"/>
      <c r="CA78" s="370"/>
      <c r="CB78" s="370"/>
      <c r="CC78" s="370"/>
      <c r="CD78" s="370"/>
      <c r="CE78" s="370"/>
      <c r="CF78" s="370"/>
      <c r="CG78" s="370"/>
      <c r="CH78" s="370"/>
      <c r="CI78" s="370"/>
      <c r="CJ78" s="370"/>
      <c r="CK78" s="370"/>
      <c r="CL78" s="370"/>
      <c r="CM78" s="370"/>
      <c r="CN78" s="370"/>
      <c r="CO78" s="373"/>
      <c r="CP78" s="373"/>
      <c r="CQ78" s="373"/>
    </row>
    <row r="79" spans="1:95" s="102" customFormat="1" ht="13.5" customHeight="1" x14ac:dyDescent="0.2">
      <c r="A79" s="100">
        <v>36</v>
      </c>
      <c r="B79" s="106" t="s">
        <v>30</v>
      </c>
      <c r="C79" s="316" t="s">
        <v>95</v>
      </c>
      <c r="D79" s="508"/>
      <c r="E79" s="505"/>
      <c r="F79" s="512">
        <v>1</v>
      </c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505"/>
      <c r="R79" s="505"/>
      <c r="S79" s="505"/>
      <c r="T79" s="512"/>
      <c r="U79" s="505"/>
      <c r="V79" s="505"/>
      <c r="W79" s="505"/>
      <c r="X79" s="505">
        <v>1</v>
      </c>
      <c r="Y79" s="505"/>
      <c r="Z79" s="512"/>
      <c r="AA79" s="505">
        <v>6</v>
      </c>
      <c r="AB79" s="505"/>
      <c r="AC79" s="505"/>
      <c r="AD79" s="505"/>
      <c r="AE79" s="512"/>
      <c r="AF79" s="512">
        <v>3</v>
      </c>
      <c r="AG79" s="505"/>
      <c r="AH79" s="505">
        <v>4</v>
      </c>
      <c r="AI79" s="509"/>
      <c r="AJ79" s="505"/>
      <c r="AK79" s="505"/>
      <c r="AL79" s="505"/>
      <c r="AM79" s="505"/>
      <c r="AN79" s="505"/>
      <c r="AO79" s="505"/>
      <c r="AP79" s="505"/>
      <c r="AQ79" s="505"/>
      <c r="AR79" s="512">
        <v>42</v>
      </c>
      <c r="AS79" s="505"/>
      <c r="AT79" s="505"/>
      <c r="AU79" s="505"/>
      <c r="AV79" s="505"/>
      <c r="AW79" s="505"/>
      <c r="AX79" s="505"/>
      <c r="AY79" s="505"/>
      <c r="AZ79" s="505"/>
      <c r="BA79" s="505"/>
      <c r="BB79" s="505"/>
      <c r="BC79" s="505"/>
      <c r="BD79" s="505"/>
      <c r="BE79" s="505"/>
      <c r="BF79" s="505"/>
      <c r="BG79" s="505"/>
      <c r="BH79" s="505"/>
      <c r="BI79" s="505"/>
      <c r="BJ79" s="512">
        <v>4</v>
      </c>
      <c r="BK79" s="505"/>
      <c r="BL79" s="505"/>
      <c r="BM79" s="505"/>
      <c r="BN79" s="512"/>
      <c r="BO79" s="505"/>
      <c r="BP79" s="506">
        <f t="shared" si="4"/>
        <v>61</v>
      </c>
      <c r="BQ79" s="374">
        <f t="shared" ref="BQ79:BQ152" si="5">SUM(BS79:CN79)</f>
        <v>0</v>
      </c>
      <c r="BR79" s="369"/>
      <c r="BS79" s="370"/>
      <c r="BT79" s="370"/>
      <c r="BU79" s="370"/>
      <c r="BV79" s="370"/>
      <c r="BW79" s="370"/>
      <c r="BX79" s="370"/>
      <c r="BY79" s="370"/>
      <c r="BZ79" s="370"/>
      <c r="CA79" s="370"/>
      <c r="CB79" s="370"/>
      <c r="CC79" s="370"/>
      <c r="CD79" s="370"/>
      <c r="CE79" s="370"/>
      <c r="CF79" s="370"/>
      <c r="CG79" s="370"/>
      <c r="CH79" s="370"/>
      <c r="CI79" s="370"/>
      <c r="CJ79" s="370"/>
      <c r="CK79" s="370"/>
      <c r="CL79" s="370"/>
      <c r="CM79" s="370"/>
      <c r="CN79" s="370"/>
      <c r="CO79" s="371"/>
      <c r="CP79" s="371"/>
      <c r="CQ79" s="371"/>
    </row>
    <row r="80" spans="1:95" s="105" customFormat="1" ht="13.5" customHeight="1" x14ac:dyDescent="0.2">
      <c r="A80" s="107"/>
      <c r="B80" s="104"/>
      <c r="C80" s="315"/>
      <c r="D80" s="501"/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13">
        <v>1</v>
      </c>
      <c r="U80" s="502"/>
      <c r="V80" s="502"/>
      <c r="W80" s="502"/>
      <c r="X80" s="502"/>
      <c r="Y80" s="502"/>
      <c r="Z80" s="502"/>
      <c r="AA80" s="502">
        <v>1</v>
      </c>
      <c r="AB80" s="502"/>
      <c r="AC80" s="502"/>
      <c r="AD80" s="502"/>
      <c r="AE80" s="502"/>
      <c r="AF80" s="502"/>
      <c r="AG80" s="502"/>
      <c r="AH80" s="502"/>
      <c r="AI80" s="510"/>
      <c r="AJ80" s="502"/>
      <c r="AK80" s="502"/>
      <c r="AL80" s="502"/>
      <c r="AM80" s="502"/>
      <c r="AN80" s="502"/>
      <c r="AO80" s="502"/>
      <c r="AP80" s="502"/>
      <c r="AQ80" s="502"/>
      <c r="AR80" s="513">
        <v>18</v>
      </c>
      <c r="AS80" s="502"/>
      <c r="AT80" s="502">
        <v>2</v>
      </c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>
        <v>2</v>
      </c>
      <c r="BO80" s="502"/>
      <c r="BP80" s="503">
        <f t="shared" si="4"/>
        <v>24</v>
      </c>
      <c r="BQ80" s="375">
        <f t="shared" si="5"/>
        <v>0</v>
      </c>
      <c r="BR80" s="369"/>
      <c r="BS80" s="370"/>
      <c r="BT80" s="370"/>
      <c r="BU80" s="370"/>
      <c r="BV80" s="370"/>
      <c r="BW80" s="370"/>
      <c r="BX80" s="370"/>
      <c r="BY80" s="370"/>
      <c r="BZ80" s="370"/>
      <c r="CA80" s="370"/>
      <c r="CB80" s="370"/>
      <c r="CC80" s="370"/>
      <c r="CD80" s="370"/>
      <c r="CE80" s="370"/>
      <c r="CF80" s="370"/>
      <c r="CG80" s="370"/>
      <c r="CH80" s="370"/>
      <c r="CI80" s="370"/>
      <c r="CJ80" s="370"/>
      <c r="CK80" s="370"/>
      <c r="CL80" s="370"/>
      <c r="CM80" s="370"/>
      <c r="CN80" s="370"/>
      <c r="CO80" s="373"/>
      <c r="CP80" s="373"/>
      <c r="CQ80" s="373"/>
    </row>
    <row r="81" spans="1:95" s="102" customFormat="1" ht="13.5" customHeight="1" x14ac:dyDescent="0.2">
      <c r="A81" s="100">
        <v>37</v>
      </c>
      <c r="B81" s="106" t="s">
        <v>52</v>
      </c>
      <c r="C81" s="316" t="s">
        <v>157</v>
      </c>
      <c r="D81" s="508"/>
      <c r="E81" s="505"/>
      <c r="F81" s="505"/>
      <c r="G81" s="505"/>
      <c r="H81" s="505"/>
      <c r="I81" s="505"/>
      <c r="J81" s="505"/>
      <c r="K81" s="505"/>
      <c r="L81" s="505"/>
      <c r="M81" s="505"/>
      <c r="N81" s="505"/>
      <c r="O81" s="505"/>
      <c r="P81" s="505"/>
      <c r="Q81" s="505"/>
      <c r="R81" s="505"/>
      <c r="S81" s="505"/>
      <c r="T81" s="505"/>
      <c r="U81" s="505"/>
      <c r="V81" s="505"/>
      <c r="W81" s="505"/>
      <c r="X81" s="505"/>
      <c r="Y81" s="505"/>
      <c r="Z81" s="505"/>
      <c r="AA81" s="505"/>
      <c r="AB81" s="505"/>
      <c r="AC81" s="505"/>
      <c r="AD81" s="505"/>
      <c r="AE81" s="505"/>
      <c r="AF81" s="505"/>
      <c r="AG81" s="505"/>
      <c r="AH81" s="505"/>
      <c r="AI81" s="505"/>
      <c r="AJ81" s="509"/>
      <c r="AK81" s="505"/>
      <c r="AL81" s="505"/>
      <c r="AM81" s="505"/>
      <c r="AN81" s="505"/>
      <c r="AO81" s="505"/>
      <c r="AP81" s="505"/>
      <c r="AQ81" s="505"/>
      <c r="AR81" s="505"/>
      <c r="AS81" s="505"/>
      <c r="AT81" s="505"/>
      <c r="AU81" s="505"/>
      <c r="AV81" s="505"/>
      <c r="AW81" s="505"/>
      <c r="AX81" s="505"/>
      <c r="AY81" s="505"/>
      <c r="AZ81" s="505"/>
      <c r="BA81" s="505"/>
      <c r="BB81" s="505"/>
      <c r="BC81" s="505"/>
      <c r="BD81" s="505"/>
      <c r="BE81" s="505"/>
      <c r="BF81" s="505"/>
      <c r="BG81" s="505"/>
      <c r="BH81" s="505"/>
      <c r="BI81" s="505"/>
      <c r="BJ81" s="505"/>
      <c r="BK81" s="505"/>
      <c r="BL81" s="505"/>
      <c r="BM81" s="505"/>
      <c r="BN81" s="505"/>
      <c r="BO81" s="505"/>
      <c r="BP81" s="503">
        <f t="shared" si="4"/>
        <v>0</v>
      </c>
      <c r="BQ81" s="374">
        <f t="shared" si="5"/>
        <v>0</v>
      </c>
      <c r="BR81" s="575"/>
      <c r="BS81" s="370"/>
      <c r="BT81" s="370"/>
      <c r="BU81" s="370"/>
      <c r="BV81" s="370"/>
      <c r="BW81" s="370"/>
      <c r="BX81" s="370"/>
      <c r="BY81" s="370"/>
      <c r="BZ81" s="370"/>
      <c r="CA81" s="370"/>
      <c r="CB81" s="370"/>
      <c r="CC81" s="370"/>
      <c r="CD81" s="370"/>
      <c r="CE81" s="370"/>
      <c r="CF81" s="370"/>
      <c r="CG81" s="370"/>
      <c r="CH81" s="370"/>
      <c r="CI81" s="370"/>
      <c r="CJ81" s="370"/>
      <c r="CK81" s="370"/>
      <c r="CL81" s="370"/>
      <c r="CM81" s="370"/>
      <c r="CN81" s="370"/>
      <c r="CO81" s="371"/>
      <c r="CP81" s="371"/>
      <c r="CQ81" s="371"/>
    </row>
    <row r="82" spans="1:95" s="105" customFormat="1" ht="13.5" customHeight="1" x14ac:dyDescent="0.2">
      <c r="A82" s="107"/>
      <c r="B82" s="104"/>
      <c r="C82" s="315" t="s">
        <v>158</v>
      </c>
      <c r="D82" s="501"/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10"/>
      <c r="AK82" s="502"/>
      <c r="AL82" s="502"/>
      <c r="AM82" s="502"/>
      <c r="AN82" s="502"/>
      <c r="AO82" s="502"/>
      <c r="AP82" s="502"/>
      <c r="AQ82" s="502"/>
      <c r="AR82" s="502"/>
      <c r="AS82" s="502"/>
      <c r="AT82" s="502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3">
        <f t="shared" si="4"/>
        <v>0</v>
      </c>
      <c r="BQ82" s="375">
        <f t="shared" si="5"/>
        <v>0</v>
      </c>
      <c r="BR82" s="575"/>
      <c r="BS82" s="370"/>
      <c r="BT82" s="370"/>
      <c r="BU82" s="370"/>
      <c r="BV82" s="370"/>
      <c r="BW82" s="370"/>
      <c r="BX82" s="370"/>
      <c r="BY82" s="370"/>
      <c r="BZ82" s="370"/>
      <c r="CA82" s="370"/>
      <c r="CB82" s="370"/>
      <c r="CC82" s="370"/>
      <c r="CD82" s="370"/>
      <c r="CE82" s="370"/>
      <c r="CF82" s="370"/>
      <c r="CG82" s="370"/>
      <c r="CH82" s="370"/>
      <c r="CI82" s="370"/>
      <c r="CJ82" s="370"/>
      <c r="CK82" s="370"/>
      <c r="CL82" s="370"/>
      <c r="CM82" s="370"/>
      <c r="CN82" s="370"/>
      <c r="CO82" s="373"/>
      <c r="CP82" s="373"/>
      <c r="CQ82" s="373"/>
    </row>
    <row r="83" spans="1:95" s="102" customFormat="1" ht="13.5" customHeight="1" x14ac:dyDescent="0.2">
      <c r="A83" s="100">
        <v>38</v>
      </c>
      <c r="B83" s="106" t="s">
        <v>59</v>
      </c>
      <c r="C83" s="316" t="s">
        <v>159</v>
      </c>
      <c r="D83" s="508"/>
      <c r="E83" s="505"/>
      <c r="F83" s="512"/>
      <c r="G83" s="505"/>
      <c r="H83" s="505"/>
      <c r="I83" s="505"/>
      <c r="J83" s="505"/>
      <c r="K83" s="505"/>
      <c r="L83" s="505"/>
      <c r="M83" s="505"/>
      <c r="N83" s="505">
        <v>3</v>
      </c>
      <c r="O83" s="505"/>
      <c r="P83" s="505"/>
      <c r="Q83" s="505"/>
      <c r="R83" s="505"/>
      <c r="S83" s="505"/>
      <c r="T83" s="512">
        <v>15</v>
      </c>
      <c r="U83" s="512">
        <v>6</v>
      </c>
      <c r="V83" s="505"/>
      <c r="W83" s="505"/>
      <c r="X83" s="505"/>
      <c r="Y83" s="505"/>
      <c r="Z83" s="505"/>
      <c r="AA83" s="512">
        <v>7</v>
      </c>
      <c r="AB83" s="505"/>
      <c r="AC83" s="505"/>
      <c r="AD83" s="505"/>
      <c r="AE83" s="505"/>
      <c r="AF83" s="512">
        <v>14</v>
      </c>
      <c r="AG83" s="512">
        <v>2</v>
      </c>
      <c r="AH83" s="512">
        <v>26</v>
      </c>
      <c r="AI83" s="505"/>
      <c r="AJ83" s="505"/>
      <c r="AK83" s="509"/>
      <c r="AL83" s="505"/>
      <c r="AM83" s="505"/>
      <c r="AN83" s="505"/>
      <c r="AO83" s="505"/>
      <c r="AP83" s="505"/>
      <c r="AQ83" s="505"/>
      <c r="AR83" s="512">
        <v>28</v>
      </c>
      <c r="AS83" s="505"/>
      <c r="AT83" s="505">
        <v>3</v>
      </c>
      <c r="AU83" s="505"/>
      <c r="AV83" s="505"/>
      <c r="AW83" s="505"/>
      <c r="AX83" s="505"/>
      <c r="AY83" s="505"/>
      <c r="AZ83" s="505"/>
      <c r="BA83" s="505"/>
      <c r="BB83" s="505"/>
      <c r="BC83" s="505"/>
      <c r="BD83" s="505"/>
      <c r="BE83" s="505"/>
      <c r="BF83" s="505"/>
      <c r="BG83" s="505"/>
      <c r="BH83" s="505"/>
      <c r="BI83" s="505"/>
      <c r="BJ83" s="512">
        <v>1</v>
      </c>
      <c r="BK83" s="505"/>
      <c r="BL83" s="505"/>
      <c r="BM83" s="505"/>
      <c r="BN83" s="505"/>
      <c r="BO83" s="505"/>
      <c r="BP83" s="506">
        <f t="shared" ref="BP83:BP88" si="6">SUM(D83:BO83)</f>
        <v>105</v>
      </c>
      <c r="BQ83" s="374">
        <f t="shared" si="5"/>
        <v>0</v>
      </c>
      <c r="BR83" s="369"/>
      <c r="BS83" s="370"/>
      <c r="BT83" s="370"/>
      <c r="BU83" s="370"/>
      <c r="BV83" s="370"/>
      <c r="BW83" s="370"/>
      <c r="BX83" s="370"/>
      <c r="BY83" s="370"/>
      <c r="BZ83" s="370"/>
      <c r="CA83" s="370"/>
      <c r="CB83" s="370"/>
      <c r="CC83" s="370"/>
      <c r="CD83" s="370"/>
      <c r="CE83" s="370"/>
      <c r="CF83" s="370"/>
      <c r="CG83" s="370"/>
      <c r="CH83" s="370"/>
      <c r="CI83" s="370"/>
      <c r="CJ83" s="370"/>
      <c r="CK83" s="370"/>
      <c r="CL83" s="370"/>
      <c r="CM83" s="370"/>
      <c r="CN83" s="370"/>
      <c r="CO83" s="371"/>
      <c r="CP83" s="371"/>
      <c r="CQ83" s="371"/>
    </row>
    <row r="84" spans="1:95" s="105" customFormat="1" ht="13.5" customHeight="1" x14ac:dyDescent="0.2">
      <c r="A84" s="107"/>
      <c r="B84" s="104"/>
      <c r="C84" s="315" t="s">
        <v>160</v>
      </c>
      <c r="D84" s="501"/>
      <c r="E84" s="502"/>
      <c r="F84" s="502">
        <v>4</v>
      </c>
      <c r="G84" s="502"/>
      <c r="H84" s="502"/>
      <c r="I84" s="502"/>
      <c r="J84" s="502"/>
      <c r="K84" s="502"/>
      <c r="L84" s="502"/>
      <c r="M84" s="502"/>
      <c r="N84" s="513"/>
      <c r="O84" s="502"/>
      <c r="P84" s="502"/>
      <c r="Q84" s="502"/>
      <c r="R84" s="502"/>
      <c r="S84" s="502"/>
      <c r="T84" s="513">
        <v>6</v>
      </c>
      <c r="U84" s="513"/>
      <c r="V84" s="502"/>
      <c r="W84" s="502"/>
      <c r="X84" s="502"/>
      <c r="Y84" s="502"/>
      <c r="Z84" s="502"/>
      <c r="AA84" s="502">
        <v>10</v>
      </c>
      <c r="AB84" s="502"/>
      <c r="AC84" s="502"/>
      <c r="AD84" s="502"/>
      <c r="AE84" s="502"/>
      <c r="AF84" s="502"/>
      <c r="AG84" s="502"/>
      <c r="AH84" s="513">
        <v>13</v>
      </c>
      <c r="AI84" s="502"/>
      <c r="AJ84" s="502"/>
      <c r="AK84" s="510"/>
      <c r="AL84" s="502"/>
      <c r="AM84" s="502"/>
      <c r="AN84" s="502"/>
      <c r="AO84" s="502"/>
      <c r="AP84" s="502"/>
      <c r="AQ84" s="502"/>
      <c r="AR84" s="513">
        <v>21</v>
      </c>
      <c r="AS84" s="502"/>
      <c r="AT84" s="502">
        <v>1</v>
      </c>
      <c r="AU84" s="502"/>
      <c r="AV84" s="502"/>
      <c r="AW84" s="502"/>
      <c r="AX84" s="502"/>
      <c r="AY84" s="502"/>
      <c r="AZ84" s="513"/>
      <c r="BA84" s="502"/>
      <c r="BB84" s="502"/>
      <c r="BC84" s="502"/>
      <c r="BD84" s="502"/>
      <c r="BE84" s="502"/>
      <c r="BF84" s="502"/>
      <c r="BG84" s="502"/>
      <c r="BH84" s="502"/>
      <c r="BI84" s="502"/>
      <c r="BJ84" s="513"/>
      <c r="BK84" s="502"/>
      <c r="BL84" s="502"/>
      <c r="BM84" s="502"/>
      <c r="BN84" s="502"/>
      <c r="BO84" s="502"/>
      <c r="BP84" s="503">
        <f t="shared" si="6"/>
        <v>55</v>
      </c>
      <c r="BQ84" s="375">
        <f t="shared" si="5"/>
        <v>0</v>
      </c>
      <c r="BR84" s="369"/>
      <c r="BS84" s="370"/>
      <c r="BT84" s="370"/>
      <c r="BU84" s="370"/>
      <c r="BV84" s="370"/>
      <c r="BW84" s="370"/>
      <c r="BX84" s="370"/>
      <c r="BY84" s="370"/>
      <c r="BZ84" s="370"/>
      <c r="CA84" s="370"/>
      <c r="CB84" s="370"/>
      <c r="CC84" s="370"/>
      <c r="CD84" s="370"/>
      <c r="CE84" s="370"/>
      <c r="CF84" s="370"/>
      <c r="CG84" s="370"/>
      <c r="CH84" s="370"/>
      <c r="CI84" s="370"/>
      <c r="CJ84" s="370"/>
      <c r="CK84" s="370"/>
      <c r="CL84" s="370"/>
      <c r="CM84" s="370"/>
      <c r="CN84" s="370"/>
      <c r="CO84" s="373"/>
      <c r="CP84" s="373"/>
      <c r="CQ84" s="373"/>
    </row>
    <row r="85" spans="1:95" s="102" customFormat="1" ht="13.5" customHeight="1" x14ac:dyDescent="0.2">
      <c r="A85" s="100">
        <v>39</v>
      </c>
      <c r="B85" s="106" t="s">
        <v>122</v>
      </c>
      <c r="C85" s="316" t="s">
        <v>161</v>
      </c>
      <c r="D85" s="508"/>
      <c r="E85" s="505"/>
      <c r="F85" s="505"/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5"/>
      <c r="AH85" s="505"/>
      <c r="AI85" s="505"/>
      <c r="AJ85" s="505"/>
      <c r="AK85" s="505"/>
      <c r="AL85" s="509"/>
      <c r="AM85" s="505">
        <v>1</v>
      </c>
      <c r="AN85" s="505"/>
      <c r="AO85" s="505"/>
      <c r="AP85" s="505"/>
      <c r="AQ85" s="505"/>
      <c r="AR85" s="505"/>
      <c r="AS85" s="505"/>
      <c r="AT85" s="505"/>
      <c r="AU85" s="505"/>
      <c r="AV85" s="505"/>
      <c r="AW85" s="505"/>
      <c r="AX85" s="505"/>
      <c r="AY85" s="505"/>
      <c r="AZ85" s="505"/>
      <c r="BA85" s="505"/>
      <c r="BB85" s="505"/>
      <c r="BC85" s="505"/>
      <c r="BD85" s="512">
        <v>3</v>
      </c>
      <c r="BE85" s="505"/>
      <c r="BF85" s="505"/>
      <c r="BG85" s="505"/>
      <c r="BH85" s="505"/>
      <c r="BI85" s="505"/>
      <c r="BJ85" s="505"/>
      <c r="BK85" s="505"/>
      <c r="BL85" s="505"/>
      <c r="BM85" s="505"/>
      <c r="BN85" s="505"/>
      <c r="BO85" s="505"/>
      <c r="BP85" s="506">
        <f t="shared" si="6"/>
        <v>4</v>
      </c>
      <c r="BQ85" s="374">
        <f t="shared" si="5"/>
        <v>0</v>
      </c>
      <c r="BR85" s="369"/>
      <c r="BS85" s="370"/>
      <c r="BT85" s="370"/>
      <c r="BU85" s="370"/>
      <c r="BV85" s="370"/>
      <c r="BW85" s="370"/>
      <c r="BX85" s="370"/>
      <c r="BY85" s="370"/>
      <c r="BZ85" s="370"/>
      <c r="CA85" s="370"/>
      <c r="CB85" s="370"/>
      <c r="CC85" s="370"/>
      <c r="CD85" s="370"/>
      <c r="CE85" s="370"/>
      <c r="CF85" s="370"/>
      <c r="CG85" s="370"/>
      <c r="CH85" s="370"/>
      <c r="CI85" s="370"/>
      <c r="CJ85" s="370"/>
      <c r="CK85" s="370"/>
      <c r="CL85" s="370"/>
      <c r="CM85" s="370"/>
      <c r="CN85" s="370"/>
      <c r="CO85" s="371"/>
      <c r="CP85" s="371"/>
      <c r="CQ85" s="371"/>
    </row>
    <row r="86" spans="1:95" s="105" customFormat="1" ht="13.5" customHeight="1" x14ac:dyDescent="0.2">
      <c r="A86" s="107"/>
      <c r="B86" s="104"/>
      <c r="C86" s="322"/>
      <c r="D86" s="501"/>
      <c r="E86" s="502"/>
      <c r="F86" s="502"/>
      <c r="G86" s="502"/>
      <c r="H86" s="502"/>
      <c r="I86" s="502"/>
      <c r="J86" s="502"/>
      <c r="K86" s="502"/>
      <c r="L86" s="502"/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13"/>
      <c r="Z86" s="502"/>
      <c r="AA86" s="502"/>
      <c r="AB86" s="502"/>
      <c r="AC86" s="502"/>
      <c r="AD86" s="502"/>
      <c r="AE86" s="502"/>
      <c r="AF86" s="502"/>
      <c r="AG86" s="502"/>
      <c r="AH86" s="502"/>
      <c r="AI86" s="502"/>
      <c r="AJ86" s="502"/>
      <c r="AK86" s="502"/>
      <c r="AL86" s="510"/>
      <c r="AM86" s="513">
        <v>1</v>
      </c>
      <c r="AN86" s="502"/>
      <c r="AO86" s="502"/>
      <c r="AP86" s="502"/>
      <c r="AQ86" s="502"/>
      <c r="AR86" s="502"/>
      <c r="AS86" s="502"/>
      <c r="AT86" s="502"/>
      <c r="AU86" s="502"/>
      <c r="AV86" s="502"/>
      <c r="AW86" s="502"/>
      <c r="AX86" s="502"/>
      <c r="AY86" s="502"/>
      <c r="AZ86" s="502"/>
      <c r="BA86" s="502"/>
      <c r="BB86" s="502"/>
      <c r="BC86" s="502"/>
      <c r="BD86" s="513">
        <v>3</v>
      </c>
      <c r="BE86" s="502"/>
      <c r="BF86" s="502"/>
      <c r="BG86" s="502"/>
      <c r="BH86" s="502"/>
      <c r="BI86" s="502"/>
      <c r="BJ86" s="502"/>
      <c r="BK86" s="502"/>
      <c r="BL86" s="502"/>
      <c r="BM86" s="502"/>
      <c r="BN86" s="502"/>
      <c r="BO86" s="502"/>
      <c r="BP86" s="503">
        <f t="shared" si="6"/>
        <v>4</v>
      </c>
      <c r="BQ86" s="375">
        <f t="shared" si="5"/>
        <v>0</v>
      </c>
      <c r="BR86" s="369"/>
      <c r="BS86" s="370"/>
      <c r="BT86" s="370"/>
      <c r="BU86" s="370"/>
      <c r="BV86" s="370"/>
      <c r="BW86" s="370"/>
      <c r="BX86" s="370"/>
      <c r="BY86" s="370"/>
      <c r="BZ86" s="370"/>
      <c r="CA86" s="370"/>
      <c r="CB86" s="370"/>
      <c r="CC86" s="370"/>
      <c r="CD86" s="370"/>
      <c r="CE86" s="370"/>
      <c r="CF86" s="370"/>
      <c r="CG86" s="370"/>
      <c r="CH86" s="370"/>
      <c r="CI86" s="370"/>
      <c r="CJ86" s="370"/>
      <c r="CK86" s="370"/>
      <c r="CL86" s="370"/>
      <c r="CM86" s="370"/>
      <c r="CN86" s="370"/>
      <c r="CO86" s="373"/>
      <c r="CP86" s="373"/>
      <c r="CQ86" s="373"/>
    </row>
    <row r="87" spans="1:95" s="102" customFormat="1" ht="13.5" customHeight="1" x14ac:dyDescent="0.2">
      <c r="A87" s="100">
        <v>40</v>
      </c>
      <c r="B87" s="106" t="s">
        <v>60</v>
      </c>
      <c r="C87" s="316" t="s">
        <v>162</v>
      </c>
      <c r="D87" s="508"/>
      <c r="E87" s="505"/>
      <c r="F87" s="505"/>
      <c r="G87" s="505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505"/>
      <c r="Z87" s="505"/>
      <c r="AA87" s="505"/>
      <c r="AB87" s="505"/>
      <c r="AC87" s="505"/>
      <c r="AD87" s="505"/>
      <c r="AE87" s="505"/>
      <c r="AF87" s="505"/>
      <c r="AG87" s="505"/>
      <c r="AH87" s="505"/>
      <c r="AI87" s="505"/>
      <c r="AJ87" s="505"/>
      <c r="AK87" s="505"/>
      <c r="AL87" s="505"/>
      <c r="AM87" s="509"/>
      <c r="AN87" s="505"/>
      <c r="AO87" s="505"/>
      <c r="AP87" s="505"/>
      <c r="AQ87" s="505"/>
      <c r="AR87" s="505"/>
      <c r="AS87" s="505"/>
      <c r="AT87" s="505"/>
      <c r="AU87" s="505"/>
      <c r="AV87" s="505"/>
      <c r="AW87" s="505"/>
      <c r="AX87" s="505"/>
      <c r="AY87" s="505"/>
      <c r="AZ87" s="505"/>
      <c r="BA87" s="505"/>
      <c r="BB87" s="505"/>
      <c r="BC87" s="505"/>
      <c r="BD87" s="505"/>
      <c r="BE87" s="505"/>
      <c r="BF87" s="505"/>
      <c r="BG87" s="505"/>
      <c r="BH87" s="505"/>
      <c r="BI87" s="505"/>
      <c r="BJ87" s="505"/>
      <c r="BK87" s="505"/>
      <c r="BL87" s="505"/>
      <c r="BM87" s="505"/>
      <c r="BN87" s="505"/>
      <c r="BO87" s="505"/>
      <c r="BP87" s="503">
        <f t="shared" si="6"/>
        <v>0</v>
      </c>
      <c r="BQ87" s="374">
        <f t="shared" si="5"/>
        <v>0</v>
      </c>
      <c r="BR87" s="575"/>
      <c r="BS87" s="370"/>
      <c r="BT87" s="370"/>
      <c r="BU87" s="370"/>
      <c r="BV87" s="370"/>
      <c r="BW87" s="370"/>
      <c r="BX87" s="370"/>
      <c r="BY87" s="370"/>
      <c r="BZ87" s="370"/>
      <c r="CA87" s="370"/>
      <c r="CB87" s="370"/>
      <c r="CC87" s="370"/>
      <c r="CD87" s="370"/>
      <c r="CE87" s="370"/>
      <c r="CF87" s="370"/>
      <c r="CG87" s="370"/>
      <c r="CH87" s="370"/>
      <c r="CI87" s="370"/>
      <c r="CJ87" s="370"/>
      <c r="CK87" s="370"/>
      <c r="CL87" s="370"/>
      <c r="CM87" s="370"/>
      <c r="CN87" s="370"/>
      <c r="CO87" s="371"/>
      <c r="CP87" s="371"/>
      <c r="CQ87" s="371"/>
    </row>
    <row r="88" spans="1:95" s="105" customFormat="1" ht="13.5" customHeight="1" x14ac:dyDescent="0.2">
      <c r="A88" s="107"/>
      <c r="B88" s="104"/>
      <c r="C88" s="322"/>
      <c r="D88" s="501"/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  <c r="AA88" s="502"/>
      <c r="AB88" s="502"/>
      <c r="AC88" s="502"/>
      <c r="AD88" s="502"/>
      <c r="AE88" s="502"/>
      <c r="AF88" s="502"/>
      <c r="AG88" s="502"/>
      <c r="AH88" s="502"/>
      <c r="AI88" s="502"/>
      <c r="AJ88" s="502"/>
      <c r="AK88" s="502"/>
      <c r="AL88" s="502"/>
      <c r="AM88" s="510"/>
      <c r="AN88" s="502"/>
      <c r="AO88" s="502"/>
      <c r="AP88" s="502"/>
      <c r="AQ88" s="502"/>
      <c r="AR88" s="502"/>
      <c r="AS88" s="502"/>
      <c r="AT88" s="502"/>
      <c r="AU88" s="502"/>
      <c r="AV88" s="502"/>
      <c r="AW88" s="502"/>
      <c r="AX88" s="502"/>
      <c r="AY88" s="502"/>
      <c r="AZ88" s="502"/>
      <c r="BA88" s="502"/>
      <c r="BB88" s="502"/>
      <c r="BC88" s="502"/>
      <c r="BD88" s="502"/>
      <c r="BE88" s="502"/>
      <c r="BF88" s="502"/>
      <c r="BG88" s="502"/>
      <c r="BH88" s="502"/>
      <c r="BI88" s="502"/>
      <c r="BJ88" s="502"/>
      <c r="BK88" s="502"/>
      <c r="BL88" s="502"/>
      <c r="BM88" s="502"/>
      <c r="BN88" s="502"/>
      <c r="BO88" s="502"/>
      <c r="BP88" s="503">
        <f t="shared" si="6"/>
        <v>0</v>
      </c>
      <c r="BQ88" s="375">
        <f t="shared" si="5"/>
        <v>0</v>
      </c>
      <c r="BR88" s="575"/>
      <c r="BS88" s="370"/>
      <c r="BT88" s="370"/>
      <c r="BU88" s="370"/>
      <c r="BV88" s="370"/>
      <c r="BW88" s="370"/>
      <c r="BX88" s="370"/>
      <c r="BY88" s="370"/>
      <c r="BZ88" s="370"/>
      <c r="CA88" s="370"/>
      <c r="CB88" s="370"/>
      <c r="CC88" s="370"/>
      <c r="CD88" s="370"/>
      <c r="CE88" s="370"/>
      <c r="CF88" s="370"/>
      <c r="CG88" s="370"/>
      <c r="CH88" s="370"/>
      <c r="CI88" s="370"/>
      <c r="CJ88" s="370"/>
      <c r="CK88" s="370"/>
      <c r="CL88" s="370"/>
      <c r="CM88" s="370"/>
      <c r="CN88" s="370"/>
      <c r="CO88" s="373"/>
      <c r="CP88" s="373"/>
      <c r="CQ88" s="373"/>
    </row>
    <row r="89" spans="1:95" s="102" customFormat="1" ht="13.5" customHeight="1" x14ac:dyDescent="0.2">
      <c r="A89" s="100">
        <v>41</v>
      </c>
      <c r="B89" s="106" t="s">
        <v>136</v>
      </c>
      <c r="C89" s="323" t="s">
        <v>263</v>
      </c>
      <c r="D89" s="508"/>
      <c r="E89" s="505"/>
      <c r="F89" s="512">
        <v>4</v>
      </c>
      <c r="G89" s="505"/>
      <c r="H89" s="505"/>
      <c r="I89" s="505"/>
      <c r="J89" s="505"/>
      <c r="K89" s="505"/>
      <c r="L89" s="505"/>
      <c r="M89" s="505"/>
      <c r="N89" s="512"/>
      <c r="O89" s="505"/>
      <c r="P89" s="505"/>
      <c r="Q89" s="505"/>
      <c r="R89" s="505"/>
      <c r="S89" s="505"/>
      <c r="T89" s="505"/>
      <c r="U89" s="505"/>
      <c r="V89" s="505"/>
      <c r="W89" s="505"/>
      <c r="X89" s="512">
        <v>1</v>
      </c>
      <c r="Y89" s="505"/>
      <c r="Z89" s="512">
        <v>11</v>
      </c>
      <c r="AA89" s="512">
        <v>1</v>
      </c>
      <c r="AB89" s="505"/>
      <c r="AC89" s="505"/>
      <c r="AD89" s="505"/>
      <c r="AE89" s="505"/>
      <c r="AF89" s="505"/>
      <c r="AG89" s="512">
        <v>2</v>
      </c>
      <c r="AH89" s="505"/>
      <c r="AI89" s="505"/>
      <c r="AJ89" s="505"/>
      <c r="AK89" s="505"/>
      <c r="AL89" s="505"/>
      <c r="AM89" s="505"/>
      <c r="AN89" s="509"/>
      <c r="AO89" s="505"/>
      <c r="AP89" s="505"/>
      <c r="AQ89" s="505"/>
      <c r="AR89" s="512">
        <v>17</v>
      </c>
      <c r="AS89" s="505"/>
      <c r="AT89" s="512"/>
      <c r="AU89" s="505"/>
      <c r="AV89" s="505"/>
      <c r="AW89" s="505"/>
      <c r="AX89" s="505"/>
      <c r="AY89" s="505"/>
      <c r="AZ89" s="505"/>
      <c r="BA89" s="505"/>
      <c r="BB89" s="505"/>
      <c r="BC89" s="505"/>
      <c r="BD89" s="505"/>
      <c r="BE89" s="505"/>
      <c r="BF89" s="505"/>
      <c r="BG89" s="505"/>
      <c r="BH89" s="505"/>
      <c r="BI89" s="505"/>
      <c r="BJ89" s="512">
        <v>19</v>
      </c>
      <c r="BK89" s="505"/>
      <c r="BL89" s="505"/>
      <c r="BM89" s="505"/>
      <c r="BN89" s="505">
        <v>2</v>
      </c>
      <c r="BO89" s="505">
        <v>6</v>
      </c>
      <c r="BP89" s="506">
        <f t="shared" ref="BP89:BP127" si="7">SUM(D89:BO89)</f>
        <v>63</v>
      </c>
      <c r="BQ89" s="374">
        <f t="shared" si="5"/>
        <v>0</v>
      </c>
      <c r="BR89" s="369"/>
      <c r="BS89" s="370"/>
      <c r="BT89" s="370"/>
      <c r="BU89" s="370"/>
      <c r="BV89" s="370"/>
      <c r="BW89" s="370"/>
      <c r="BX89" s="370"/>
      <c r="BY89" s="370"/>
      <c r="BZ89" s="370"/>
      <c r="CA89" s="370"/>
      <c r="CB89" s="370"/>
      <c r="CC89" s="370"/>
      <c r="CD89" s="370"/>
      <c r="CE89" s="370"/>
      <c r="CF89" s="370"/>
      <c r="CG89" s="370"/>
      <c r="CH89" s="370"/>
      <c r="CI89" s="370"/>
      <c r="CJ89" s="370"/>
      <c r="CK89" s="370"/>
      <c r="CL89" s="370"/>
      <c r="CM89" s="370"/>
      <c r="CN89" s="370"/>
      <c r="CO89" s="371"/>
      <c r="CP89" s="371"/>
      <c r="CQ89" s="371"/>
    </row>
    <row r="90" spans="1:95" s="105" customFormat="1" ht="13.5" customHeight="1" x14ac:dyDescent="0.2">
      <c r="A90" s="107"/>
      <c r="B90" s="104"/>
      <c r="C90" s="322"/>
      <c r="D90" s="501"/>
      <c r="E90" s="502"/>
      <c r="F90" s="513"/>
      <c r="G90" s="502"/>
      <c r="H90" s="502"/>
      <c r="I90" s="502"/>
      <c r="J90" s="502"/>
      <c r="K90" s="502"/>
      <c r="L90" s="502"/>
      <c r="M90" s="502"/>
      <c r="N90" s="502">
        <v>1</v>
      </c>
      <c r="O90" s="502"/>
      <c r="P90" s="502"/>
      <c r="Q90" s="502"/>
      <c r="R90" s="502"/>
      <c r="S90" s="502"/>
      <c r="T90" s="502"/>
      <c r="U90" s="502"/>
      <c r="V90" s="502"/>
      <c r="W90" s="502"/>
      <c r="X90" s="513">
        <v>1</v>
      </c>
      <c r="Y90" s="502"/>
      <c r="Z90" s="513">
        <v>12</v>
      </c>
      <c r="AA90" s="502"/>
      <c r="AB90" s="502"/>
      <c r="AC90" s="502"/>
      <c r="AD90" s="502"/>
      <c r="AE90" s="502"/>
      <c r="AF90" s="502"/>
      <c r="AG90" s="513"/>
      <c r="AH90" s="502"/>
      <c r="AI90" s="502"/>
      <c r="AJ90" s="502"/>
      <c r="AK90" s="502"/>
      <c r="AL90" s="502"/>
      <c r="AM90" s="502"/>
      <c r="AN90" s="510"/>
      <c r="AO90" s="502"/>
      <c r="AP90" s="502"/>
      <c r="AQ90" s="502"/>
      <c r="AR90" s="513">
        <v>9</v>
      </c>
      <c r="AS90" s="502"/>
      <c r="AT90" s="502"/>
      <c r="AU90" s="502"/>
      <c r="AV90" s="502"/>
      <c r="AW90" s="502"/>
      <c r="AX90" s="502"/>
      <c r="AY90" s="502"/>
      <c r="AZ90" s="502"/>
      <c r="BA90" s="502"/>
      <c r="BB90" s="502"/>
      <c r="BC90" s="502"/>
      <c r="BD90" s="502"/>
      <c r="BE90" s="502"/>
      <c r="BF90" s="502"/>
      <c r="BG90" s="502"/>
      <c r="BH90" s="502"/>
      <c r="BI90" s="502"/>
      <c r="BJ90" s="513">
        <v>3</v>
      </c>
      <c r="BK90" s="502"/>
      <c r="BL90" s="502"/>
      <c r="BM90" s="502"/>
      <c r="BN90" s="513"/>
      <c r="BO90" s="502"/>
      <c r="BP90" s="503">
        <f t="shared" si="7"/>
        <v>26</v>
      </c>
      <c r="BQ90" s="375">
        <f t="shared" si="5"/>
        <v>0</v>
      </c>
      <c r="BR90" s="369"/>
      <c r="BS90" s="370"/>
      <c r="BT90" s="370"/>
      <c r="BU90" s="370"/>
      <c r="BV90" s="370"/>
      <c r="BW90" s="370"/>
      <c r="BX90" s="370"/>
      <c r="BY90" s="370"/>
      <c r="BZ90" s="370"/>
      <c r="CA90" s="370"/>
      <c r="CB90" s="370"/>
      <c r="CC90" s="370"/>
      <c r="CD90" s="370"/>
      <c r="CE90" s="370"/>
      <c r="CF90" s="370"/>
      <c r="CG90" s="370"/>
      <c r="CH90" s="370"/>
      <c r="CI90" s="370"/>
      <c r="CJ90" s="370"/>
      <c r="CK90" s="370"/>
      <c r="CL90" s="370"/>
      <c r="CM90" s="370"/>
      <c r="CN90" s="370"/>
      <c r="CO90" s="373"/>
      <c r="CP90" s="373"/>
      <c r="CQ90" s="373"/>
    </row>
    <row r="91" spans="1:95" s="102" customFormat="1" ht="13.5" customHeight="1" x14ac:dyDescent="0.2">
      <c r="A91" s="211">
        <v>42</v>
      </c>
      <c r="B91" s="106" t="s">
        <v>55</v>
      </c>
      <c r="C91" s="316" t="s">
        <v>163</v>
      </c>
      <c r="D91" s="508"/>
      <c r="E91" s="505"/>
      <c r="F91" s="505"/>
      <c r="G91" s="505"/>
      <c r="H91" s="505"/>
      <c r="I91" s="505"/>
      <c r="J91" s="505"/>
      <c r="K91" s="505"/>
      <c r="L91" s="505"/>
      <c r="M91" s="505"/>
      <c r="N91" s="505"/>
      <c r="O91" s="505"/>
      <c r="P91" s="505"/>
      <c r="Q91" s="505"/>
      <c r="R91" s="505"/>
      <c r="S91" s="505"/>
      <c r="T91" s="512"/>
      <c r="U91" s="505"/>
      <c r="V91" s="505"/>
      <c r="W91" s="505"/>
      <c r="X91" s="505">
        <v>1</v>
      </c>
      <c r="Y91" s="505"/>
      <c r="Z91" s="512">
        <v>1</v>
      </c>
      <c r="AA91" s="505"/>
      <c r="AB91" s="505"/>
      <c r="AC91" s="505"/>
      <c r="AD91" s="512"/>
      <c r="AE91" s="505"/>
      <c r="AF91" s="505"/>
      <c r="AG91" s="505">
        <v>4</v>
      </c>
      <c r="AH91" s="505"/>
      <c r="AI91" s="505"/>
      <c r="AJ91" s="505"/>
      <c r="AK91" s="505"/>
      <c r="AL91" s="505"/>
      <c r="AM91" s="505"/>
      <c r="AN91" s="505"/>
      <c r="AO91" s="509"/>
      <c r="AP91" s="505"/>
      <c r="AQ91" s="505"/>
      <c r="AR91" s="505"/>
      <c r="AS91" s="505"/>
      <c r="AT91" s="505"/>
      <c r="AU91" s="505"/>
      <c r="AV91" s="505"/>
      <c r="AW91" s="505">
        <v>1</v>
      </c>
      <c r="AX91" s="505"/>
      <c r="AY91" s="505"/>
      <c r="AZ91" s="505"/>
      <c r="BA91" s="505"/>
      <c r="BB91" s="505"/>
      <c r="BC91" s="505"/>
      <c r="BD91" s="505"/>
      <c r="BE91" s="505"/>
      <c r="BF91" s="505"/>
      <c r="BG91" s="505"/>
      <c r="BH91" s="505"/>
      <c r="BI91" s="505"/>
      <c r="BJ91" s="505"/>
      <c r="BK91" s="505"/>
      <c r="BL91" s="505"/>
      <c r="BM91" s="505"/>
      <c r="BN91" s="505"/>
      <c r="BO91" s="505"/>
      <c r="BP91" s="506">
        <f t="shared" si="7"/>
        <v>7</v>
      </c>
      <c r="BQ91" s="374">
        <f t="shared" si="5"/>
        <v>0</v>
      </c>
      <c r="BR91" s="369"/>
      <c r="BS91" s="370"/>
      <c r="BT91" s="370"/>
      <c r="BU91" s="370"/>
      <c r="BV91" s="370"/>
      <c r="BW91" s="370"/>
      <c r="BX91" s="370"/>
      <c r="BY91" s="370"/>
      <c r="BZ91" s="370"/>
      <c r="CA91" s="370"/>
      <c r="CB91" s="370"/>
      <c r="CC91" s="370"/>
      <c r="CD91" s="370"/>
      <c r="CE91" s="370"/>
      <c r="CF91" s="370"/>
      <c r="CG91" s="370"/>
      <c r="CH91" s="370"/>
      <c r="CI91" s="370"/>
      <c r="CJ91" s="370"/>
      <c r="CK91" s="370"/>
      <c r="CL91" s="370"/>
      <c r="CM91" s="370"/>
      <c r="CN91" s="370"/>
      <c r="CO91" s="371"/>
      <c r="CP91" s="371"/>
      <c r="CQ91" s="371"/>
    </row>
    <row r="92" spans="1:95" s="105" customFormat="1" ht="13.5" customHeight="1" x14ac:dyDescent="0.2">
      <c r="B92" s="104"/>
      <c r="C92" s="321" t="s">
        <v>164</v>
      </c>
      <c r="D92" s="501"/>
      <c r="E92" s="502"/>
      <c r="F92" s="502"/>
      <c r="G92" s="502"/>
      <c r="H92" s="513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2"/>
      <c r="T92" s="513"/>
      <c r="U92" s="502"/>
      <c r="V92" s="502"/>
      <c r="W92" s="502"/>
      <c r="X92" s="502"/>
      <c r="Y92" s="502"/>
      <c r="Z92" s="502"/>
      <c r="AA92" s="502"/>
      <c r="AB92" s="502"/>
      <c r="AC92" s="502"/>
      <c r="AD92" s="502">
        <v>1</v>
      </c>
      <c r="AE92" s="502"/>
      <c r="AF92" s="502"/>
      <c r="AG92" s="513"/>
      <c r="AH92" s="502"/>
      <c r="AI92" s="502"/>
      <c r="AJ92" s="502"/>
      <c r="AK92" s="502"/>
      <c r="AL92" s="502"/>
      <c r="AM92" s="502"/>
      <c r="AN92" s="502"/>
      <c r="AO92" s="510"/>
      <c r="AP92" s="502"/>
      <c r="AQ92" s="502"/>
      <c r="AR92" s="502"/>
      <c r="AS92" s="502"/>
      <c r="AT92" s="502"/>
      <c r="AU92" s="502"/>
      <c r="AV92" s="502"/>
      <c r="AW92" s="502"/>
      <c r="AX92" s="502"/>
      <c r="AY92" s="502"/>
      <c r="AZ92" s="502"/>
      <c r="BA92" s="502">
        <v>2</v>
      </c>
      <c r="BB92" s="502"/>
      <c r="BC92" s="502"/>
      <c r="BD92" s="502"/>
      <c r="BE92" s="502"/>
      <c r="BF92" s="502"/>
      <c r="BG92" s="502"/>
      <c r="BH92" s="502"/>
      <c r="BI92" s="502"/>
      <c r="BJ92" s="502"/>
      <c r="BK92" s="502"/>
      <c r="BL92" s="502"/>
      <c r="BM92" s="502"/>
      <c r="BN92" s="502"/>
      <c r="BO92" s="502"/>
      <c r="BP92" s="503">
        <f t="shared" si="7"/>
        <v>3</v>
      </c>
      <c r="BQ92" s="375">
        <f t="shared" si="5"/>
        <v>0</v>
      </c>
      <c r="BR92" s="369"/>
      <c r="BS92" s="370"/>
      <c r="BT92" s="370"/>
      <c r="BU92" s="370"/>
      <c r="BV92" s="370"/>
      <c r="BW92" s="370"/>
      <c r="BX92" s="370"/>
      <c r="BY92" s="370"/>
      <c r="BZ92" s="370"/>
      <c r="CA92" s="370"/>
      <c r="CB92" s="370"/>
      <c r="CC92" s="370"/>
      <c r="CD92" s="370"/>
      <c r="CE92" s="370"/>
      <c r="CF92" s="370"/>
      <c r="CG92" s="370"/>
      <c r="CH92" s="370"/>
      <c r="CI92" s="370"/>
      <c r="CJ92" s="370"/>
      <c r="CK92" s="370"/>
      <c r="CL92" s="370"/>
      <c r="CM92" s="370"/>
      <c r="CN92" s="370"/>
      <c r="CO92" s="373"/>
      <c r="CP92" s="373"/>
      <c r="CQ92" s="373"/>
    </row>
    <row r="93" spans="1:95" s="105" customFormat="1" ht="13.5" customHeight="1" x14ac:dyDescent="0.2">
      <c r="A93" s="102">
        <v>43</v>
      </c>
      <c r="B93" s="115" t="s">
        <v>356</v>
      </c>
      <c r="C93" s="316" t="s">
        <v>368</v>
      </c>
      <c r="D93" s="508"/>
      <c r="E93" s="505"/>
      <c r="F93" s="505"/>
      <c r="G93" s="505"/>
      <c r="H93" s="505"/>
      <c r="I93" s="505"/>
      <c r="J93" s="505"/>
      <c r="K93" s="505"/>
      <c r="L93" s="505"/>
      <c r="M93" s="505"/>
      <c r="N93" s="505"/>
      <c r="O93" s="505"/>
      <c r="P93" s="505"/>
      <c r="Q93" s="505"/>
      <c r="R93" s="505"/>
      <c r="S93" s="505"/>
      <c r="T93" s="505"/>
      <c r="U93" s="505"/>
      <c r="V93" s="505"/>
      <c r="W93" s="505"/>
      <c r="X93" s="505"/>
      <c r="Y93" s="505"/>
      <c r="Z93" s="505"/>
      <c r="AA93" s="505"/>
      <c r="AB93" s="505"/>
      <c r="AC93" s="505"/>
      <c r="AD93" s="505"/>
      <c r="AE93" s="505"/>
      <c r="AF93" s="505"/>
      <c r="AG93" s="505"/>
      <c r="AH93" s="505"/>
      <c r="AI93" s="505"/>
      <c r="AJ93" s="505"/>
      <c r="AK93" s="505"/>
      <c r="AL93" s="505"/>
      <c r="AM93" s="505"/>
      <c r="AN93" s="505"/>
      <c r="AO93" s="505"/>
      <c r="AP93" s="505"/>
      <c r="AQ93" s="505"/>
      <c r="AR93" s="505"/>
      <c r="AS93" s="505"/>
      <c r="AT93" s="505"/>
      <c r="AU93" s="505"/>
      <c r="AV93" s="505"/>
      <c r="AW93" s="505"/>
      <c r="AX93" s="505"/>
      <c r="AY93" s="505"/>
      <c r="AZ93" s="505"/>
      <c r="BA93" s="505"/>
      <c r="BB93" s="505"/>
      <c r="BC93" s="505"/>
      <c r="BD93" s="505"/>
      <c r="BE93" s="505"/>
      <c r="BF93" s="505"/>
      <c r="BG93" s="505"/>
      <c r="BH93" s="505"/>
      <c r="BI93" s="505"/>
      <c r="BJ93" s="505"/>
      <c r="BK93" s="505"/>
      <c r="BL93" s="505"/>
      <c r="BM93" s="505"/>
      <c r="BN93" s="505"/>
      <c r="BO93" s="505"/>
      <c r="BP93" s="506">
        <f t="shared" si="7"/>
        <v>0</v>
      </c>
      <c r="BQ93" s="378"/>
      <c r="BR93" s="369"/>
      <c r="BS93" s="370"/>
      <c r="BT93" s="370"/>
      <c r="BU93" s="370"/>
      <c r="BV93" s="370"/>
      <c r="BW93" s="370"/>
      <c r="BX93" s="370"/>
      <c r="BY93" s="370"/>
      <c r="BZ93" s="370"/>
      <c r="CA93" s="370"/>
      <c r="CB93" s="370"/>
      <c r="CC93" s="370"/>
      <c r="CD93" s="370"/>
      <c r="CE93" s="370"/>
      <c r="CF93" s="370"/>
      <c r="CG93" s="370"/>
      <c r="CH93" s="370"/>
      <c r="CI93" s="370"/>
      <c r="CJ93" s="370"/>
      <c r="CK93" s="370"/>
      <c r="CL93" s="370"/>
      <c r="CM93" s="370"/>
      <c r="CN93" s="370"/>
      <c r="CO93" s="373"/>
      <c r="CP93" s="373"/>
      <c r="CQ93" s="373"/>
    </row>
    <row r="94" spans="1:95" s="105" customFormat="1" ht="13.5" customHeight="1" x14ac:dyDescent="0.2">
      <c r="B94" s="115"/>
      <c r="C94" s="315" t="s">
        <v>369</v>
      </c>
      <c r="D94" s="501"/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2"/>
      <c r="Y94" s="502"/>
      <c r="Z94" s="502"/>
      <c r="AA94" s="502"/>
      <c r="AB94" s="502"/>
      <c r="AC94" s="502"/>
      <c r="AD94" s="502"/>
      <c r="AE94" s="502"/>
      <c r="AF94" s="502"/>
      <c r="AG94" s="502"/>
      <c r="AH94" s="502"/>
      <c r="AI94" s="502"/>
      <c r="AJ94" s="502"/>
      <c r="AK94" s="502"/>
      <c r="AL94" s="502"/>
      <c r="AM94" s="502"/>
      <c r="AN94" s="502"/>
      <c r="AO94" s="502"/>
      <c r="AP94" s="502"/>
      <c r="AQ94" s="502"/>
      <c r="AR94" s="502"/>
      <c r="AS94" s="502"/>
      <c r="AT94" s="502"/>
      <c r="AU94" s="502"/>
      <c r="AV94" s="502"/>
      <c r="AW94" s="502"/>
      <c r="AX94" s="502"/>
      <c r="AY94" s="502"/>
      <c r="AZ94" s="502"/>
      <c r="BA94" s="502"/>
      <c r="BB94" s="502"/>
      <c r="BC94" s="502"/>
      <c r="BD94" s="502"/>
      <c r="BE94" s="502"/>
      <c r="BF94" s="502"/>
      <c r="BG94" s="502"/>
      <c r="BH94" s="502"/>
      <c r="BI94" s="502"/>
      <c r="BJ94" s="502"/>
      <c r="BK94" s="502"/>
      <c r="BL94" s="502"/>
      <c r="BM94" s="502"/>
      <c r="BN94" s="502"/>
      <c r="BO94" s="502"/>
      <c r="BP94" s="503">
        <f t="shared" si="7"/>
        <v>0</v>
      </c>
      <c r="BQ94" s="378"/>
      <c r="BR94" s="369"/>
      <c r="BS94" s="370"/>
      <c r="BT94" s="370"/>
      <c r="BU94" s="370"/>
      <c r="BV94" s="370"/>
      <c r="BW94" s="370"/>
      <c r="BX94" s="370"/>
      <c r="BY94" s="370"/>
      <c r="BZ94" s="370"/>
      <c r="CA94" s="370"/>
      <c r="CB94" s="370"/>
      <c r="CC94" s="370"/>
      <c r="CD94" s="370"/>
      <c r="CE94" s="370"/>
      <c r="CF94" s="370"/>
      <c r="CG94" s="370"/>
      <c r="CH94" s="370"/>
      <c r="CI94" s="370"/>
      <c r="CJ94" s="370"/>
      <c r="CK94" s="370"/>
      <c r="CL94" s="370"/>
      <c r="CM94" s="370"/>
      <c r="CN94" s="370"/>
      <c r="CO94" s="373"/>
      <c r="CP94" s="373"/>
      <c r="CQ94" s="373"/>
    </row>
    <row r="95" spans="1:95" s="211" customFormat="1" ht="13.5" customHeight="1" x14ac:dyDescent="0.2">
      <c r="A95" s="100">
        <v>44</v>
      </c>
      <c r="B95" s="212" t="s">
        <v>31</v>
      </c>
      <c r="C95" s="324" t="s">
        <v>165</v>
      </c>
      <c r="D95" s="508"/>
      <c r="E95" s="505"/>
      <c r="F95" s="512">
        <v>3</v>
      </c>
      <c r="G95" s="505"/>
      <c r="H95" s="505"/>
      <c r="I95" s="505"/>
      <c r="J95" s="505"/>
      <c r="K95" s="505"/>
      <c r="L95" s="505"/>
      <c r="M95" s="505"/>
      <c r="N95" s="505"/>
      <c r="O95" s="512">
        <v>1</v>
      </c>
      <c r="P95" s="505"/>
      <c r="Q95" s="505">
        <v>2</v>
      </c>
      <c r="R95" s="505"/>
      <c r="S95" s="505"/>
      <c r="T95" s="505"/>
      <c r="U95" s="505"/>
      <c r="V95" s="505"/>
      <c r="W95" s="505"/>
      <c r="X95" s="512">
        <v>3</v>
      </c>
      <c r="Y95" s="505"/>
      <c r="Z95" s="512">
        <v>5</v>
      </c>
      <c r="AA95" s="505">
        <v>3</v>
      </c>
      <c r="AB95" s="505"/>
      <c r="AC95" s="505"/>
      <c r="AD95" s="505"/>
      <c r="AE95" s="505"/>
      <c r="AF95" s="512">
        <v>2</v>
      </c>
      <c r="AG95" s="512">
        <v>2</v>
      </c>
      <c r="AH95" s="505">
        <v>3</v>
      </c>
      <c r="AI95" s="505"/>
      <c r="AJ95" s="505"/>
      <c r="AK95" s="505"/>
      <c r="AL95" s="505"/>
      <c r="AM95" s="505"/>
      <c r="AN95" s="505"/>
      <c r="AO95" s="505"/>
      <c r="AP95" s="509"/>
      <c r="AQ95" s="559"/>
      <c r="AR95" s="512">
        <v>47</v>
      </c>
      <c r="AS95" s="505"/>
      <c r="AT95" s="512">
        <v>1</v>
      </c>
      <c r="AU95" s="505"/>
      <c r="AV95" s="505"/>
      <c r="AW95" s="505"/>
      <c r="AX95" s="505"/>
      <c r="AY95" s="505"/>
      <c r="AZ95" s="505"/>
      <c r="BA95" s="505"/>
      <c r="BB95" s="505"/>
      <c r="BC95" s="505"/>
      <c r="BD95" s="505"/>
      <c r="BE95" s="505"/>
      <c r="BF95" s="505"/>
      <c r="BG95" s="505"/>
      <c r="BH95" s="505"/>
      <c r="BI95" s="505"/>
      <c r="BJ95" s="512">
        <v>56</v>
      </c>
      <c r="BK95" s="505"/>
      <c r="BL95" s="505"/>
      <c r="BM95" s="505"/>
      <c r="BN95" s="505">
        <v>2</v>
      </c>
      <c r="BO95" s="505"/>
      <c r="BP95" s="506">
        <f t="shared" si="7"/>
        <v>130</v>
      </c>
      <c r="BQ95" s="379">
        <f t="shared" si="5"/>
        <v>0</v>
      </c>
      <c r="BR95" s="380"/>
      <c r="BS95" s="381"/>
      <c r="BT95" s="381"/>
      <c r="BU95" s="381"/>
      <c r="BV95" s="381"/>
      <c r="BW95" s="381"/>
      <c r="BX95" s="381"/>
      <c r="BY95" s="381"/>
      <c r="BZ95" s="381"/>
      <c r="CA95" s="381"/>
      <c r="CB95" s="381"/>
      <c r="CC95" s="381"/>
      <c r="CD95" s="381"/>
      <c r="CE95" s="381"/>
      <c r="CF95" s="381"/>
      <c r="CG95" s="381"/>
      <c r="CH95" s="381"/>
      <c r="CI95" s="381"/>
      <c r="CJ95" s="381"/>
      <c r="CK95" s="381"/>
      <c r="CL95" s="381"/>
      <c r="CM95" s="381"/>
      <c r="CN95" s="381"/>
      <c r="CO95" s="382"/>
      <c r="CP95" s="382"/>
      <c r="CQ95" s="382"/>
    </row>
    <row r="96" spans="1:95" s="105" customFormat="1" ht="13.5" customHeight="1" x14ac:dyDescent="0.2">
      <c r="A96" s="107"/>
      <c r="B96" s="104"/>
      <c r="C96" s="315"/>
      <c r="D96" s="501"/>
      <c r="E96" s="502"/>
      <c r="F96" s="513">
        <v>3</v>
      </c>
      <c r="G96" s="502"/>
      <c r="H96" s="502"/>
      <c r="I96" s="502"/>
      <c r="J96" s="502"/>
      <c r="K96" s="502"/>
      <c r="L96" s="502"/>
      <c r="M96" s="502"/>
      <c r="N96" s="502"/>
      <c r="O96" s="502">
        <v>2</v>
      </c>
      <c r="P96" s="502"/>
      <c r="Q96" s="513"/>
      <c r="R96" s="502"/>
      <c r="S96" s="502"/>
      <c r="T96" s="502">
        <v>1</v>
      </c>
      <c r="U96" s="502"/>
      <c r="V96" s="502"/>
      <c r="W96" s="502"/>
      <c r="X96" s="513">
        <v>2</v>
      </c>
      <c r="Y96" s="502"/>
      <c r="Z96" s="502">
        <v>3</v>
      </c>
      <c r="AA96" s="502"/>
      <c r="AB96" s="502"/>
      <c r="AC96" s="502"/>
      <c r="AD96" s="502"/>
      <c r="AE96" s="502"/>
      <c r="AF96" s="513"/>
      <c r="AG96" s="513">
        <v>3</v>
      </c>
      <c r="AH96" s="502"/>
      <c r="AI96" s="502"/>
      <c r="AJ96" s="502"/>
      <c r="AK96" s="502"/>
      <c r="AL96" s="502"/>
      <c r="AM96" s="502"/>
      <c r="AN96" s="502"/>
      <c r="AO96" s="502"/>
      <c r="AP96" s="510"/>
      <c r="AQ96" s="560"/>
      <c r="AR96" s="513">
        <v>62</v>
      </c>
      <c r="AS96" s="502"/>
      <c r="AT96" s="513">
        <v>1</v>
      </c>
      <c r="AU96" s="502"/>
      <c r="AV96" s="502"/>
      <c r="AW96" s="502"/>
      <c r="AX96" s="502"/>
      <c r="AY96" s="502"/>
      <c r="AZ96" s="502"/>
      <c r="BA96" s="502"/>
      <c r="BB96" s="502"/>
      <c r="BC96" s="502"/>
      <c r="BD96" s="513"/>
      <c r="BE96" s="502"/>
      <c r="BF96" s="502"/>
      <c r="BG96" s="502"/>
      <c r="BH96" s="502"/>
      <c r="BI96" s="502"/>
      <c r="BJ96" s="513">
        <v>54</v>
      </c>
      <c r="BK96" s="502"/>
      <c r="BL96" s="502"/>
      <c r="BM96" s="502"/>
      <c r="BN96" s="502">
        <v>1</v>
      </c>
      <c r="BO96" s="502"/>
      <c r="BP96" s="503">
        <f t="shared" si="7"/>
        <v>132</v>
      </c>
      <c r="BQ96" s="375">
        <f t="shared" si="5"/>
        <v>0</v>
      </c>
      <c r="BR96" s="369"/>
      <c r="BS96" s="370"/>
      <c r="BT96" s="370"/>
      <c r="BU96" s="370"/>
      <c r="BV96" s="370"/>
      <c r="BW96" s="370"/>
      <c r="BX96" s="370"/>
      <c r="BY96" s="370"/>
      <c r="BZ96" s="370"/>
      <c r="CA96" s="370"/>
      <c r="CB96" s="370"/>
      <c r="CC96" s="370"/>
      <c r="CD96" s="370"/>
      <c r="CE96" s="370"/>
      <c r="CF96" s="370"/>
      <c r="CG96" s="370"/>
      <c r="CH96" s="370"/>
      <c r="CI96" s="370"/>
      <c r="CJ96" s="370"/>
      <c r="CK96" s="370"/>
      <c r="CL96" s="370"/>
      <c r="CM96" s="370"/>
      <c r="CN96" s="370"/>
      <c r="CO96" s="373"/>
      <c r="CP96" s="373"/>
      <c r="CQ96" s="373"/>
    </row>
    <row r="97" spans="1:238" s="102" customFormat="1" ht="13.5" customHeight="1" x14ac:dyDescent="0.2">
      <c r="A97" s="100">
        <v>45</v>
      </c>
      <c r="B97" s="106" t="s">
        <v>61</v>
      </c>
      <c r="C97" s="316" t="s">
        <v>62</v>
      </c>
      <c r="D97" s="511"/>
      <c r="E97" s="505"/>
      <c r="F97" s="505"/>
      <c r="G97" s="505"/>
      <c r="H97" s="505"/>
      <c r="I97" s="505"/>
      <c r="J97" s="505"/>
      <c r="K97" s="505"/>
      <c r="L97" s="505"/>
      <c r="M97" s="505"/>
      <c r="N97" s="505"/>
      <c r="O97" s="505"/>
      <c r="P97" s="505"/>
      <c r="Q97" s="512"/>
      <c r="R97" s="512"/>
      <c r="S97" s="505"/>
      <c r="T97" s="505"/>
      <c r="U97" s="505"/>
      <c r="V97" s="505"/>
      <c r="W97" s="505"/>
      <c r="X97" s="505"/>
      <c r="Y97" s="505"/>
      <c r="Z97" s="505"/>
      <c r="AA97" s="505"/>
      <c r="AB97" s="505"/>
      <c r="AC97" s="505"/>
      <c r="AD97" s="505"/>
      <c r="AE97" s="505"/>
      <c r="AF97" s="505"/>
      <c r="AG97" s="505"/>
      <c r="AH97" s="505"/>
      <c r="AI97" s="505"/>
      <c r="AJ97" s="505"/>
      <c r="AK97" s="505"/>
      <c r="AL97" s="505"/>
      <c r="AM97" s="505"/>
      <c r="AN97" s="505"/>
      <c r="AO97" s="505"/>
      <c r="AP97" s="505"/>
      <c r="AQ97" s="505"/>
      <c r="AR97" s="505"/>
      <c r="AS97" s="505"/>
      <c r="AT97" s="505"/>
      <c r="AU97" s="505"/>
      <c r="AV97" s="505"/>
      <c r="AW97" s="505"/>
      <c r="AX97" s="505"/>
      <c r="AY97" s="505"/>
      <c r="AZ97" s="505"/>
      <c r="BA97" s="505"/>
      <c r="BB97" s="505"/>
      <c r="BC97" s="505"/>
      <c r="BD97" s="505"/>
      <c r="BE97" s="505"/>
      <c r="BF97" s="505"/>
      <c r="BG97" s="505"/>
      <c r="BH97" s="505"/>
      <c r="BI97" s="505"/>
      <c r="BJ97" s="512"/>
      <c r="BK97" s="505"/>
      <c r="BL97" s="505"/>
      <c r="BM97" s="505"/>
      <c r="BN97" s="505"/>
      <c r="BO97" s="505">
        <v>4</v>
      </c>
      <c r="BP97" s="506">
        <f t="shared" si="7"/>
        <v>4</v>
      </c>
      <c r="BQ97" s="374">
        <f t="shared" si="5"/>
        <v>0</v>
      </c>
      <c r="BR97" s="369"/>
      <c r="BS97" s="370"/>
      <c r="BT97" s="370"/>
      <c r="BU97" s="370"/>
      <c r="BV97" s="370"/>
      <c r="BW97" s="370"/>
      <c r="BX97" s="370"/>
      <c r="BY97" s="370"/>
      <c r="BZ97" s="370"/>
      <c r="CA97" s="370"/>
      <c r="CB97" s="370"/>
      <c r="CC97" s="370"/>
      <c r="CD97" s="370"/>
      <c r="CE97" s="370"/>
      <c r="CF97" s="370"/>
      <c r="CG97" s="370"/>
      <c r="CH97" s="370"/>
      <c r="CI97" s="370"/>
      <c r="CJ97" s="370"/>
      <c r="CK97" s="370"/>
      <c r="CL97" s="370"/>
      <c r="CM97" s="370"/>
      <c r="CN97" s="370"/>
      <c r="CO97" s="371"/>
      <c r="CP97" s="371"/>
      <c r="CQ97" s="371"/>
    </row>
    <row r="98" spans="1:238" s="105" customFormat="1" ht="13.5" customHeight="1" x14ac:dyDescent="0.2">
      <c r="A98" s="107"/>
      <c r="B98" s="104"/>
      <c r="C98" s="315"/>
      <c r="D98" s="501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  <c r="AA98" s="502"/>
      <c r="AB98" s="502"/>
      <c r="AC98" s="502"/>
      <c r="AD98" s="502"/>
      <c r="AE98" s="502"/>
      <c r="AF98" s="502"/>
      <c r="AG98" s="502"/>
      <c r="AH98" s="502"/>
      <c r="AI98" s="502"/>
      <c r="AJ98" s="502"/>
      <c r="AK98" s="502"/>
      <c r="AL98" s="502"/>
      <c r="AM98" s="502"/>
      <c r="AN98" s="502"/>
      <c r="AO98" s="502"/>
      <c r="AP98" s="502"/>
      <c r="AQ98" s="502"/>
      <c r="AR98" s="502"/>
      <c r="AS98" s="502"/>
      <c r="AT98" s="502"/>
      <c r="AU98" s="502"/>
      <c r="AV98" s="502"/>
      <c r="AW98" s="502"/>
      <c r="AX98" s="502"/>
      <c r="AY98" s="502"/>
      <c r="AZ98" s="502"/>
      <c r="BA98" s="502"/>
      <c r="BB98" s="502"/>
      <c r="BC98" s="502"/>
      <c r="BD98" s="502"/>
      <c r="BE98" s="502"/>
      <c r="BF98" s="502"/>
      <c r="BG98" s="502"/>
      <c r="BH98" s="502"/>
      <c r="BI98" s="502"/>
      <c r="BJ98" s="502"/>
      <c r="BK98" s="502"/>
      <c r="BL98" s="502"/>
      <c r="BM98" s="502"/>
      <c r="BN98" s="502"/>
      <c r="BO98" s="502">
        <v>4</v>
      </c>
      <c r="BP98" s="503">
        <f t="shared" si="7"/>
        <v>4</v>
      </c>
      <c r="BQ98" s="375">
        <f t="shared" si="5"/>
        <v>0</v>
      </c>
      <c r="BR98" s="369"/>
      <c r="BS98" s="370"/>
      <c r="BT98" s="370"/>
      <c r="BU98" s="370"/>
      <c r="BV98" s="370"/>
      <c r="BW98" s="370"/>
      <c r="BX98" s="370"/>
      <c r="BY98" s="370"/>
      <c r="BZ98" s="370"/>
      <c r="CA98" s="370"/>
      <c r="CB98" s="370"/>
      <c r="CC98" s="370"/>
      <c r="CD98" s="370"/>
      <c r="CE98" s="370"/>
      <c r="CF98" s="370"/>
      <c r="CG98" s="370"/>
      <c r="CH98" s="370"/>
      <c r="CI98" s="370"/>
      <c r="CJ98" s="370"/>
      <c r="CK98" s="370"/>
      <c r="CL98" s="370"/>
      <c r="CM98" s="370"/>
      <c r="CN98" s="370"/>
      <c r="CO98" s="373"/>
      <c r="CP98" s="373"/>
      <c r="CQ98" s="373"/>
    </row>
    <row r="99" spans="1:238" s="102" customFormat="1" ht="13.5" customHeight="1" x14ac:dyDescent="0.2">
      <c r="A99" s="100">
        <v>46</v>
      </c>
      <c r="B99" s="106" t="s">
        <v>32</v>
      </c>
      <c r="C99" s="316" t="s">
        <v>166</v>
      </c>
      <c r="D99" s="508"/>
      <c r="E99" s="505"/>
      <c r="F99" s="505">
        <v>1</v>
      </c>
      <c r="G99" s="505"/>
      <c r="H99" s="505"/>
      <c r="I99" s="505"/>
      <c r="J99" s="505"/>
      <c r="K99" s="505"/>
      <c r="L99" s="505"/>
      <c r="M99" s="505">
        <v>2</v>
      </c>
      <c r="N99" s="512">
        <v>88</v>
      </c>
      <c r="O99" s="505"/>
      <c r="P99" s="512"/>
      <c r="Q99" s="505"/>
      <c r="R99" s="505"/>
      <c r="S99" s="512"/>
      <c r="T99" s="512">
        <v>16</v>
      </c>
      <c r="U99" s="512">
        <v>6</v>
      </c>
      <c r="V99" s="505"/>
      <c r="W99" s="505"/>
      <c r="X99" s="505"/>
      <c r="Y99" s="505"/>
      <c r="Z99" s="512">
        <v>6</v>
      </c>
      <c r="AA99" s="512">
        <v>2</v>
      </c>
      <c r="AB99" s="505"/>
      <c r="AC99" s="505"/>
      <c r="AD99" s="505"/>
      <c r="AE99" s="512"/>
      <c r="AF99" s="505"/>
      <c r="AG99" s="512">
        <v>1</v>
      </c>
      <c r="AH99" s="505"/>
      <c r="AI99" s="505"/>
      <c r="AJ99" s="505"/>
      <c r="AK99" s="505"/>
      <c r="AL99" s="505"/>
      <c r="AM99" s="505"/>
      <c r="AN99" s="505"/>
      <c r="AO99" s="505"/>
      <c r="AP99" s="505"/>
      <c r="AQ99" s="519"/>
      <c r="AR99" s="509"/>
      <c r="AS99" s="505"/>
      <c r="AT99" s="505"/>
      <c r="AU99" s="505"/>
      <c r="AV99" s="505"/>
      <c r="AW99" s="505"/>
      <c r="AX99" s="505"/>
      <c r="AY99" s="505"/>
      <c r="AZ99" s="505"/>
      <c r="BA99" s="505"/>
      <c r="BB99" s="505"/>
      <c r="BC99" s="505"/>
      <c r="BD99" s="512">
        <v>1</v>
      </c>
      <c r="BE99" s="505"/>
      <c r="BF99" s="505"/>
      <c r="BG99" s="505"/>
      <c r="BH99" s="512">
        <v>9</v>
      </c>
      <c r="BI99" s="505"/>
      <c r="BJ99" s="512"/>
      <c r="BK99" s="505"/>
      <c r="BL99" s="505"/>
      <c r="BM99" s="505"/>
      <c r="BN99" s="505"/>
      <c r="BO99" s="505"/>
      <c r="BP99" s="506">
        <f t="shared" si="7"/>
        <v>132</v>
      </c>
      <c r="BQ99" s="374">
        <f t="shared" si="5"/>
        <v>0</v>
      </c>
      <c r="BR99" s="369"/>
      <c r="BS99" s="370"/>
      <c r="BT99" s="370"/>
      <c r="BU99" s="370"/>
      <c r="BV99" s="370"/>
      <c r="BW99" s="370"/>
      <c r="BX99" s="370"/>
      <c r="BY99" s="370"/>
      <c r="BZ99" s="370"/>
      <c r="CA99" s="370"/>
      <c r="CB99" s="370"/>
      <c r="CC99" s="370"/>
      <c r="CD99" s="370"/>
      <c r="CE99" s="370"/>
      <c r="CF99" s="370"/>
      <c r="CG99" s="370"/>
      <c r="CH99" s="370"/>
      <c r="CI99" s="370"/>
      <c r="CJ99" s="370"/>
      <c r="CK99" s="370"/>
      <c r="CL99" s="370"/>
      <c r="CM99" s="370"/>
      <c r="CN99" s="370"/>
      <c r="CO99" s="377"/>
      <c r="CP99" s="377"/>
      <c r="CQ99" s="377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</row>
    <row r="100" spans="1:238" s="105" customFormat="1" ht="13.5" customHeight="1" x14ac:dyDescent="0.2">
      <c r="B100" s="104"/>
      <c r="C100" s="315" t="s">
        <v>167</v>
      </c>
      <c r="D100" s="491"/>
      <c r="E100" s="492"/>
      <c r="F100" s="492"/>
      <c r="G100" s="502"/>
      <c r="H100" s="502">
        <v>1</v>
      </c>
      <c r="I100" s="502"/>
      <c r="J100" s="502"/>
      <c r="K100" s="502"/>
      <c r="L100" s="502"/>
      <c r="M100" s="502"/>
      <c r="N100" s="513">
        <v>39</v>
      </c>
      <c r="O100" s="502"/>
      <c r="P100" s="513"/>
      <c r="Q100" s="502"/>
      <c r="R100" s="502"/>
      <c r="S100" s="502"/>
      <c r="T100" s="513">
        <v>6</v>
      </c>
      <c r="U100" s="513">
        <v>6</v>
      </c>
      <c r="V100" s="502"/>
      <c r="W100" s="502"/>
      <c r="X100" s="502"/>
      <c r="Y100" s="502"/>
      <c r="Z100" s="513">
        <v>8</v>
      </c>
      <c r="AA100" s="513">
        <v>2</v>
      </c>
      <c r="AB100" s="502"/>
      <c r="AC100" s="502"/>
      <c r="AD100" s="502"/>
      <c r="AE100" s="502"/>
      <c r="AF100" s="513"/>
      <c r="AG100" s="502">
        <v>1</v>
      </c>
      <c r="AH100" s="502"/>
      <c r="AI100" s="502"/>
      <c r="AJ100" s="502"/>
      <c r="AK100" s="502"/>
      <c r="AL100" s="502"/>
      <c r="AM100" s="502"/>
      <c r="AN100" s="502"/>
      <c r="AO100" s="502"/>
      <c r="AP100" s="502"/>
      <c r="AQ100" s="520"/>
      <c r="AR100" s="510"/>
      <c r="AS100" s="502"/>
      <c r="AT100" s="502"/>
      <c r="AU100" s="502"/>
      <c r="AV100" s="502"/>
      <c r="AW100" s="502"/>
      <c r="AX100" s="502"/>
      <c r="AY100" s="502"/>
      <c r="AZ100" s="502"/>
      <c r="BA100" s="502"/>
      <c r="BB100" s="502"/>
      <c r="BC100" s="502"/>
      <c r="BD100" s="502">
        <v>1</v>
      </c>
      <c r="BE100" s="502"/>
      <c r="BF100" s="502"/>
      <c r="BG100" s="502"/>
      <c r="BH100" s="502">
        <v>2</v>
      </c>
      <c r="BI100" s="502"/>
      <c r="BJ100" s="513">
        <v>4</v>
      </c>
      <c r="BK100" s="502"/>
      <c r="BL100" s="502"/>
      <c r="BM100" s="502"/>
      <c r="BN100" s="502"/>
      <c r="BO100" s="513">
        <v>8</v>
      </c>
      <c r="BP100" s="503">
        <f t="shared" si="7"/>
        <v>78</v>
      </c>
      <c r="BQ100" s="375">
        <f t="shared" si="5"/>
        <v>0</v>
      </c>
      <c r="BR100" s="369"/>
      <c r="BS100" s="370"/>
      <c r="BT100" s="370"/>
      <c r="BU100" s="370"/>
      <c r="BV100" s="370"/>
      <c r="BW100" s="370"/>
      <c r="BX100" s="370"/>
      <c r="BY100" s="370"/>
      <c r="BZ100" s="370"/>
      <c r="CA100" s="370"/>
      <c r="CB100" s="370"/>
      <c r="CC100" s="370"/>
      <c r="CD100" s="370"/>
      <c r="CE100" s="370"/>
      <c r="CF100" s="370"/>
      <c r="CG100" s="370"/>
      <c r="CH100" s="370"/>
      <c r="CI100" s="370"/>
      <c r="CJ100" s="370"/>
      <c r="CK100" s="370"/>
      <c r="CL100" s="370"/>
      <c r="CM100" s="370"/>
      <c r="CN100" s="370"/>
      <c r="CO100" s="373"/>
      <c r="CP100" s="373"/>
      <c r="CQ100" s="373"/>
    </row>
    <row r="101" spans="1:238" s="102" customFormat="1" ht="13.5" customHeight="1" x14ac:dyDescent="0.2">
      <c r="A101" s="100">
        <v>47</v>
      </c>
      <c r="B101" s="106" t="s">
        <v>33</v>
      </c>
      <c r="C101" s="316" t="s">
        <v>102</v>
      </c>
      <c r="D101" s="491"/>
      <c r="E101" s="492"/>
      <c r="F101" s="496">
        <v>1</v>
      </c>
      <c r="G101" s="505"/>
      <c r="H101" s="505"/>
      <c r="I101" s="505"/>
      <c r="J101" s="505"/>
      <c r="K101" s="505"/>
      <c r="L101" s="505"/>
      <c r="M101" s="505"/>
      <c r="N101" s="505"/>
      <c r="O101" s="505"/>
      <c r="P101" s="505"/>
      <c r="Q101" s="505"/>
      <c r="R101" s="505"/>
      <c r="S101" s="505"/>
      <c r="T101" s="512">
        <v>5</v>
      </c>
      <c r="U101" s="505"/>
      <c r="V101" s="505"/>
      <c r="W101" s="505"/>
      <c r="X101" s="505"/>
      <c r="Y101" s="505"/>
      <c r="Z101" s="505"/>
      <c r="AA101" s="505"/>
      <c r="AB101" s="505"/>
      <c r="AC101" s="505"/>
      <c r="AD101" s="505"/>
      <c r="AE101" s="505"/>
      <c r="AF101" s="505"/>
      <c r="AG101" s="505"/>
      <c r="AH101" s="505"/>
      <c r="AI101" s="505"/>
      <c r="AJ101" s="505"/>
      <c r="AK101" s="505"/>
      <c r="AL101" s="505"/>
      <c r="AM101" s="505"/>
      <c r="AN101" s="505"/>
      <c r="AO101" s="505"/>
      <c r="AP101" s="505"/>
      <c r="AQ101" s="505"/>
      <c r="AR101" s="512">
        <v>3</v>
      </c>
      <c r="AS101" s="509"/>
      <c r="AT101" s="505"/>
      <c r="AU101" s="505"/>
      <c r="AV101" s="505"/>
      <c r="AW101" s="505"/>
      <c r="AX101" s="505"/>
      <c r="AY101" s="505"/>
      <c r="AZ101" s="505"/>
      <c r="BA101" s="505"/>
      <c r="BB101" s="505"/>
      <c r="BC101" s="505"/>
      <c r="BD101" s="505"/>
      <c r="BE101" s="505"/>
      <c r="BF101" s="505"/>
      <c r="BG101" s="505"/>
      <c r="BH101" s="505"/>
      <c r="BI101" s="505"/>
      <c r="BJ101" s="512"/>
      <c r="BK101" s="505"/>
      <c r="BL101" s="505"/>
      <c r="BM101" s="505"/>
      <c r="BN101" s="505"/>
      <c r="BO101" s="505"/>
      <c r="BP101" s="506">
        <f t="shared" si="7"/>
        <v>9</v>
      </c>
      <c r="BQ101" s="374">
        <f t="shared" si="5"/>
        <v>0</v>
      </c>
      <c r="BR101" s="369"/>
      <c r="BS101" s="370"/>
      <c r="BT101" s="370"/>
      <c r="BU101" s="370"/>
      <c r="BV101" s="370"/>
      <c r="BW101" s="370"/>
      <c r="BX101" s="370"/>
      <c r="BY101" s="370"/>
      <c r="BZ101" s="370"/>
      <c r="CA101" s="370"/>
      <c r="CB101" s="370"/>
      <c r="CC101" s="370"/>
      <c r="CD101" s="370"/>
      <c r="CE101" s="370"/>
      <c r="CF101" s="370"/>
      <c r="CG101" s="370"/>
      <c r="CH101" s="370"/>
      <c r="CI101" s="370"/>
      <c r="CJ101" s="370"/>
      <c r="CK101" s="370"/>
      <c r="CL101" s="370"/>
      <c r="CM101" s="370"/>
      <c r="CN101" s="370"/>
      <c r="CO101" s="371"/>
      <c r="CP101" s="371"/>
      <c r="CQ101" s="371"/>
    </row>
    <row r="102" spans="1:238" s="105" customFormat="1" ht="13.5" customHeight="1" x14ac:dyDescent="0.2">
      <c r="A102" s="107"/>
      <c r="B102" s="104"/>
      <c r="C102" s="315" t="s">
        <v>34</v>
      </c>
      <c r="D102" s="491"/>
      <c r="E102" s="492"/>
      <c r="F102" s="492">
        <v>1</v>
      </c>
      <c r="G102" s="492"/>
      <c r="H102" s="492"/>
      <c r="I102" s="492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6">
        <v>16</v>
      </c>
      <c r="U102" s="492"/>
      <c r="V102" s="492"/>
      <c r="W102" s="492"/>
      <c r="X102" s="492"/>
      <c r="Y102" s="492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6">
        <v>2</v>
      </c>
      <c r="AS102" s="495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6">
        <v>1</v>
      </c>
      <c r="BK102" s="492"/>
      <c r="BL102" s="492"/>
      <c r="BM102" s="492"/>
      <c r="BN102" s="492"/>
      <c r="BO102" s="492"/>
      <c r="BP102" s="503">
        <f t="shared" si="7"/>
        <v>20</v>
      </c>
      <c r="BQ102" s="375">
        <f t="shared" si="5"/>
        <v>0</v>
      </c>
      <c r="BR102" s="369"/>
      <c r="BS102" s="370"/>
      <c r="BT102" s="370"/>
      <c r="BU102" s="370"/>
      <c r="BV102" s="370"/>
      <c r="BW102" s="370"/>
      <c r="BX102" s="370"/>
      <c r="BY102" s="370"/>
      <c r="BZ102" s="370"/>
      <c r="CA102" s="370"/>
      <c r="CB102" s="370"/>
      <c r="CC102" s="370"/>
      <c r="CD102" s="370"/>
      <c r="CE102" s="370"/>
      <c r="CF102" s="370"/>
      <c r="CG102" s="370"/>
      <c r="CH102" s="370"/>
      <c r="CI102" s="370"/>
      <c r="CJ102" s="370"/>
      <c r="CK102" s="370"/>
      <c r="CL102" s="370"/>
      <c r="CM102" s="370"/>
      <c r="CN102" s="370"/>
      <c r="CO102" s="373"/>
      <c r="CP102" s="373"/>
      <c r="CQ102" s="373"/>
    </row>
    <row r="103" spans="1:238" s="102" customFormat="1" ht="13.5" customHeight="1" x14ac:dyDescent="0.2">
      <c r="A103" s="100">
        <v>48</v>
      </c>
      <c r="B103" s="106" t="s">
        <v>35</v>
      </c>
      <c r="C103" s="316" t="s">
        <v>168</v>
      </c>
      <c r="D103" s="491"/>
      <c r="E103" s="492"/>
      <c r="F103" s="496">
        <v>16</v>
      </c>
      <c r="G103" s="492"/>
      <c r="H103" s="496"/>
      <c r="I103" s="492"/>
      <c r="J103" s="492"/>
      <c r="K103" s="492">
        <v>1</v>
      </c>
      <c r="L103" s="492"/>
      <c r="M103" s="492">
        <v>2</v>
      </c>
      <c r="N103" s="496"/>
      <c r="O103" s="492"/>
      <c r="P103" s="496"/>
      <c r="Q103" s="492"/>
      <c r="R103" s="492"/>
      <c r="S103" s="492"/>
      <c r="T103" s="492"/>
      <c r="U103" s="496"/>
      <c r="V103" s="492"/>
      <c r="W103" s="492"/>
      <c r="X103" s="492"/>
      <c r="Y103" s="492"/>
      <c r="Z103" s="496">
        <v>2</v>
      </c>
      <c r="AA103" s="496">
        <v>10</v>
      </c>
      <c r="AB103" s="492"/>
      <c r="AC103" s="492"/>
      <c r="AD103" s="492"/>
      <c r="AE103" s="492">
        <v>4</v>
      </c>
      <c r="AF103" s="492"/>
      <c r="AG103" s="496"/>
      <c r="AH103" s="492">
        <v>6</v>
      </c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6">
        <v>32</v>
      </c>
      <c r="AS103" s="492"/>
      <c r="AT103" s="495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6">
        <v>29</v>
      </c>
      <c r="BK103" s="492"/>
      <c r="BL103" s="492"/>
      <c r="BM103" s="492"/>
      <c r="BN103" s="492"/>
      <c r="BO103" s="492"/>
      <c r="BP103" s="506">
        <f t="shared" si="7"/>
        <v>102</v>
      </c>
      <c r="BQ103" s="374">
        <f t="shared" si="5"/>
        <v>0</v>
      </c>
      <c r="BR103" s="369"/>
      <c r="BS103" s="370"/>
      <c r="BT103" s="370"/>
      <c r="BU103" s="370"/>
      <c r="BV103" s="370"/>
      <c r="BW103" s="370"/>
      <c r="BX103" s="370"/>
      <c r="BY103" s="370"/>
      <c r="BZ103" s="370"/>
      <c r="CA103" s="370"/>
      <c r="CB103" s="370"/>
      <c r="CC103" s="370"/>
      <c r="CD103" s="370"/>
      <c r="CE103" s="370"/>
      <c r="CF103" s="370"/>
      <c r="CG103" s="370"/>
      <c r="CH103" s="370"/>
      <c r="CI103" s="370"/>
      <c r="CJ103" s="370"/>
      <c r="CK103" s="370"/>
      <c r="CL103" s="370"/>
      <c r="CM103" s="370"/>
      <c r="CN103" s="370"/>
      <c r="CO103" s="371"/>
      <c r="CP103" s="371"/>
      <c r="CQ103" s="371"/>
    </row>
    <row r="104" spans="1:238" s="105" customFormat="1" ht="13.5" customHeight="1" x14ac:dyDescent="0.2">
      <c r="A104" s="107"/>
      <c r="B104" s="104"/>
      <c r="C104" s="321" t="s">
        <v>104</v>
      </c>
      <c r="D104" s="501"/>
      <c r="E104" s="513">
        <v>1</v>
      </c>
      <c r="F104" s="513">
        <v>21</v>
      </c>
      <c r="G104" s="502"/>
      <c r="H104" s="502"/>
      <c r="I104" s="502"/>
      <c r="J104" s="502"/>
      <c r="K104" s="502"/>
      <c r="L104" s="502"/>
      <c r="M104" s="502"/>
      <c r="N104" s="502">
        <v>2</v>
      </c>
      <c r="O104" s="502"/>
      <c r="P104" s="502"/>
      <c r="Q104" s="502"/>
      <c r="R104" s="502"/>
      <c r="S104" s="502">
        <v>1</v>
      </c>
      <c r="T104" s="513">
        <v>3</v>
      </c>
      <c r="U104" s="513">
        <v>2</v>
      </c>
      <c r="V104" s="502"/>
      <c r="W104" s="502"/>
      <c r="X104" s="502"/>
      <c r="Y104" s="502"/>
      <c r="Z104" s="513">
        <v>2</v>
      </c>
      <c r="AA104" s="513">
        <v>24</v>
      </c>
      <c r="AB104" s="502"/>
      <c r="AC104" s="502"/>
      <c r="AD104" s="502"/>
      <c r="AE104" s="513">
        <v>1</v>
      </c>
      <c r="AF104" s="502"/>
      <c r="AG104" s="502"/>
      <c r="AH104" s="513">
        <v>2</v>
      </c>
      <c r="AI104" s="502"/>
      <c r="AJ104" s="502"/>
      <c r="AK104" s="502"/>
      <c r="AL104" s="502"/>
      <c r="AM104" s="502"/>
      <c r="AN104" s="502"/>
      <c r="AO104" s="502"/>
      <c r="AP104" s="502"/>
      <c r="AQ104" s="502"/>
      <c r="AR104" s="513">
        <v>10</v>
      </c>
      <c r="AS104" s="502"/>
      <c r="AT104" s="510"/>
      <c r="AU104" s="502"/>
      <c r="AV104" s="502"/>
      <c r="AW104" s="502"/>
      <c r="AX104" s="502"/>
      <c r="AY104" s="502"/>
      <c r="AZ104" s="502"/>
      <c r="BA104" s="502"/>
      <c r="BB104" s="502"/>
      <c r="BC104" s="502"/>
      <c r="BD104" s="502"/>
      <c r="BE104" s="502"/>
      <c r="BF104" s="502"/>
      <c r="BG104" s="502"/>
      <c r="BH104" s="502"/>
      <c r="BI104" s="502"/>
      <c r="BJ104" s="513">
        <v>22</v>
      </c>
      <c r="BK104" s="502"/>
      <c r="BL104" s="502"/>
      <c r="BM104" s="502"/>
      <c r="BN104" s="513"/>
      <c r="BO104" s="502"/>
      <c r="BP104" s="503">
        <f t="shared" si="7"/>
        <v>91</v>
      </c>
      <c r="BQ104" s="375">
        <f t="shared" si="5"/>
        <v>0</v>
      </c>
      <c r="BR104" s="369"/>
      <c r="BS104" s="370"/>
      <c r="BT104" s="370"/>
      <c r="BU104" s="370"/>
      <c r="BV104" s="370"/>
      <c r="BW104" s="370"/>
      <c r="BX104" s="370"/>
      <c r="BY104" s="370"/>
      <c r="BZ104" s="370"/>
      <c r="CA104" s="370"/>
      <c r="CB104" s="370"/>
      <c r="CC104" s="370"/>
      <c r="CD104" s="370"/>
      <c r="CE104" s="370"/>
      <c r="CF104" s="370"/>
      <c r="CG104" s="370"/>
      <c r="CH104" s="370"/>
      <c r="CI104" s="370"/>
      <c r="CJ104" s="370"/>
      <c r="CK104" s="370"/>
      <c r="CL104" s="370"/>
      <c r="CM104" s="370"/>
      <c r="CN104" s="370"/>
      <c r="CO104" s="373"/>
      <c r="CP104" s="373"/>
      <c r="CQ104" s="373"/>
    </row>
    <row r="105" spans="1:238" s="105" customFormat="1" ht="13.5" customHeight="1" x14ac:dyDescent="0.2">
      <c r="A105" s="102">
        <v>49</v>
      </c>
      <c r="B105" s="213" t="s">
        <v>428</v>
      </c>
      <c r="C105" s="629" t="s">
        <v>456</v>
      </c>
      <c r="D105" s="508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5"/>
      <c r="AI105" s="505"/>
      <c r="AJ105" s="505"/>
      <c r="AK105" s="505"/>
      <c r="AL105" s="505"/>
      <c r="AM105" s="505"/>
      <c r="AN105" s="505"/>
      <c r="AO105" s="505"/>
      <c r="AP105" s="505"/>
      <c r="AQ105" s="505"/>
      <c r="AR105" s="505"/>
      <c r="AS105" s="505"/>
      <c r="AT105" s="505"/>
      <c r="AU105" s="505"/>
      <c r="AV105" s="505"/>
      <c r="AW105" s="505"/>
      <c r="AX105" s="505"/>
      <c r="AY105" s="505"/>
      <c r="AZ105" s="505"/>
      <c r="BA105" s="505"/>
      <c r="BB105" s="505"/>
      <c r="BC105" s="505"/>
      <c r="BD105" s="505"/>
      <c r="BE105" s="505"/>
      <c r="BF105" s="505"/>
      <c r="BG105" s="505"/>
      <c r="BH105" s="505"/>
      <c r="BI105" s="505"/>
      <c r="BJ105" s="505"/>
      <c r="BK105" s="505"/>
      <c r="BL105" s="505"/>
      <c r="BM105" s="505"/>
      <c r="BN105" s="505"/>
      <c r="BO105" s="505"/>
      <c r="BP105" s="506">
        <f t="shared" ref="BP105:BP106" si="8">SUM(D105:BO105)</f>
        <v>0</v>
      </c>
      <c r="BQ105" s="378"/>
      <c r="BR105" s="369"/>
      <c r="BS105" s="370"/>
      <c r="BT105" s="370"/>
      <c r="BU105" s="370"/>
      <c r="BV105" s="370"/>
      <c r="BW105" s="370"/>
      <c r="BX105" s="370"/>
      <c r="BY105" s="370"/>
      <c r="BZ105" s="370"/>
      <c r="CA105" s="370"/>
      <c r="CB105" s="370"/>
      <c r="CC105" s="370"/>
      <c r="CD105" s="370"/>
      <c r="CE105" s="370"/>
      <c r="CF105" s="370"/>
      <c r="CG105" s="370"/>
      <c r="CH105" s="370"/>
      <c r="CI105" s="370"/>
      <c r="CJ105" s="370"/>
      <c r="CK105" s="370"/>
      <c r="CL105" s="370"/>
      <c r="CM105" s="370"/>
      <c r="CN105" s="370"/>
      <c r="CO105" s="373"/>
      <c r="CP105" s="373"/>
      <c r="CQ105" s="373"/>
    </row>
    <row r="106" spans="1:238" s="105" customFormat="1" ht="13.5" customHeight="1" x14ac:dyDescent="0.2">
      <c r="B106" s="115"/>
      <c r="C106" s="315" t="s">
        <v>457</v>
      </c>
      <c r="D106" s="501"/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  <c r="Y106" s="502"/>
      <c r="Z106" s="502"/>
      <c r="AA106" s="502"/>
      <c r="AB106" s="502"/>
      <c r="AC106" s="502"/>
      <c r="AD106" s="502"/>
      <c r="AE106" s="502"/>
      <c r="AF106" s="502"/>
      <c r="AG106" s="502"/>
      <c r="AH106" s="502"/>
      <c r="AI106" s="502"/>
      <c r="AJ106" s="502"/>
      <c r="AK106" s="502"/>
      <c r="AL106" s="502"/>
      <c r="AM106" s="502"/>
      <c r="AN106" s="502"/>
      <c r="AO106" s="502"/>
      <c r="AP106" s="502"/>
      <c r="AQ106" s="502"/>
      <c r="AR106" s="502"/>
      <c r="AS106" s="502"/>
      <c r="AT106" s="502"/>
      <c r="AU106" s="502"/>
      <c r="AV106" s="502"/>
      <c r="AW106" s="502"/>
      <c r="AX106" s="502"/>
      <c r="AY106" s="502"/>
      <c r="AZ106" s="502"/>
      <c r="BA106" s="502"/>
      <c r="BB106" s="502"/>
      <c r="BC106" s="502"/>
      <c r="BD106" s="502"/>
      <c r="BE106" s="502"/>
      <c r="BF106" s="502"/>
      <c r="BG106" s="502"/>
      <c r="BH106" s="502"/>
      <c r="BI106" s="502"/>
      <c r="BJ106" s="502"/>
      <c r="BK106" s="502"/>
      <c r="BL106" s="502"/>
      <c r="BM106" s="502"/>
      <c r="BN106" s="502"/>
      <c r="BO106" s="502"/>
      <c r="BP106" s="503">
        <f t="shared" si="8"/>
        <v>0</v>
      </c>
      <c r="BQ106" s="378"/>
      <c r="BR106" s="369"/>
      <c r="BS106" s="370"/>
      <c r="BT106" s="370"/>
      <c r="BU106" s="370"/>
      <c r="BV106" s="370"/>
      <c r="BW106" s="370"/>
      <c r="BX106" s="370"/>
      <c r="BY106" s="370"/>
      <c r="BZ106" s="370"/>
      <c r="CA106" s="370"/>
      <c r="CB106" s="370"/>
      <c r="CC106" s="370"/>
      <c r="CD106" s="370"/>
      <c r="CE106" s="370"/>
      <c r="CF106" s="370"/>
      <c r="CG106" s="370"/>
      <c r="CH106" s="370"/>
      <c r="CI106" s="370"/>
      <c r="CJ106" s="370"/>
      <c r="CK106" s="370"/>
      <c r="CL106" s="370"/>
      <c r="CM106" s="370"/>
      <c r="CN106" s="370"/>
      <c r="CO106" s="373"/>
      <c r="CP106" s="373"/>
      <c r="CQ106" s="373"/>
    </row>
    <row r="107" spans="1:238" s="105" customFormat="1" ht="13.5" customHeight="1" x14ac:dyDescent="0.2">
      <c r="A107" s="102">
        <v>49</v>
      </c>
      <c r="B107" s="213" t="s">
        <v>197</v>
      </c>
      <c r="C107" s="325" t="s">
        <v>226</v>
      </c>
      <c r="D107" s="508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  <c r="AM107" s="505"/>
      <c r="AN107" s="505"/>
      <c r="AO107" s="505"/>
      <c r="AP107" s="505"/>
      <c r="AQ107" s="505"/>
      <c r="AR107" s="505"/>
      <c r="AS107" s="505"/>
      <c r="AT107" s="505"/>
      <c r="AU107" s="505"/>
      <c r="AV107" s="505"/>
      <c r="AW107" s="505"/>
      <c r="AX107" s="505"/>
      <c r="AY107" s="505"/>
      <c r="AZ107" s="505"/>
      <c r="BA107" s="505"/>
      <c r="BB107" s="505"/>
      <c r="BC107" s="505"/>
      <c r="BD107" s="505"/>
      <c r="BE107" s="505"/>
      <c r="BF107" s="505"/>
      <c r="BG107" s="505"/>
      <c r="BH107" s="505"/>
      <c r="BI107" s="505"/>
      <c r="BJ107" s="505"/>
      <c r="BK107" s="505"/>
      <c r="BL107" s="505"/>
      <c r="BM107" s="505"/>
      <c r="BN107" s="505"/>
      <c r="BO107" s="505"/>
      <c r="BP107" s="506">
        <f t="shared" si="7"/>
        <v>0</v>
      </c>
      <c r="BQ107" s="378"/>
      <c r="BR107" s="369"/>
      <c r="BS107" s="370"/>
      <c r="BT107" s="370"/>
      <c r="BU107" s="370"/>
      <c r="BV107" s="370"/>
      <c r="BW107" s="370"/>
      <c r="BX107" s="370"/>
      <c r="BY107" s="370"/>
      <c r="BZ107" s="370"/>
      <c r="CA107" s="370"/>
      <c r="CB107" s="370"/>
      <c r="CC107" s="370"/>
      <c r="CD107" s="370"/>
      <c r="CE107" s="370"/>
      <c r="CF107" s="370"/>
      <c r="CG107" s="370"/>
      <c r="CH107" s="370"/>
      <c r="CI107" s="370"/>
      <c r="CJ107" s="370"/>
      <c r="CK107" s="370"/>
      <c r="CL107" s="370"/>
      <c r="CM107" s="370"/>
      <c r="CN107" s="370"/>
      <c r="CO107" s="373"/>
      <c r="CP107" s="373"/>
      <c r="CQ107" s="373"/>
    </row>
    <row r="108" spans="1:238" s="105" customFormat="1" ht="13.5" customHeight="1" x14ac:dyDescent="0.2">
      <c r="B108" s="115"/>
      <c r="C108" s="315"/>
      <c r="D108" s="501"/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  <c r="Y108" s="502"/>
      <c r="Z108" s="502"/>
      <c r="AA108" s="502"/>
      <c r="AB108" s="502"/>
      <c r="AC108" s="502"/>
      <c r="AD108" s="502"/>
      <c r="AE108" s="502"/>
      <c r="AF108" s="502"/>
      <c r="AG108" s="502"/>
      <c r="AH108" s="502"/>
      <c r="AI108" s="502"/>
      <c r="AJ108" s="502"/>
      <c r="AK108" s="502"/>
      <c r="AL108" s="502"/>
      <c r="AM108" s="502"/>
      <c r="AN108" s="502"/>
      <c r="AO108" s="502"/>
      <c r="AP108" s="502"/>
      <c r="AQ108" s="502"/>
      <c r="AR108" s="502"/>
      <c r="AS108" s="502"/>
      <c r="AT108" s="502"/>
      <c r="AU108" s="502"/>
      <c r="AV108" s="502"/>
      <c r="AW108" s="502"/>
      <c r="AX108" s="502"/>
      <c r="AY108" s="502"/>
      <c r="AZ108" s="502"/>
      <c r="BA108" s="502"/>
      <c r="BB108" s="502"/>
      <c r="BC108" s="502"/>
      <c r="BD108" s="502"/>
      <c r="BE108" s="502"/>
      <c r="BF108" s="502"/>
      <c r="BG108" s="502"/>
      <c r="BH108" s="502"/>
      <c r="BI108" s="502"/>
      <c r="BJ108" s="502"/>
      <c r="BK108" s="502"/>
      <c r="BL108" s="502"/>
      <c r="BM108" s="502"/>
      <c r="BN108" s="502"/>
      <c r="BO108" s="502"/>
      <c r="BP108" s="503">
        <f t="shared" si="7"/>
        <v>0</v>
      </c>
      <c r="BQ108" s="378"/>
      <c r="BR108" s="369"/>
      <c r="BS108" s="370"/>
      <c r="BT108" s="370"/>
      <c r="BU108" s="370"/>
      <c r="BV108" s="370"/>
      <c r="BW108" s="370"/>
      <c r="BX108" s="370"/>
      <c r="BY108" s="370"/>
      <c r="BZ108" s="370"/>
      <c r="CA108" s="370"/>
      <c r="CB108" s="370"/>
      <c r="CC108" s="370"/>
      <c r="CD108" s="370"/>
      <c r="CE108" s="370"/>
      <c r="CF108" s="370"/>
      <c r="CG108" s="370"/>
      <c r="CH108" s="370"/>
      <c r="CI108" s="370"/>
      <c r="CJ108" s="370"/>
      <c r="CK108" s="370"/>
      <c r="CL108" s="370"/>
      <c r="CM108" s="370"/>
      <c r="CN108" s="370"/>
      <c r="CO108" s="373"/>
      <c r="CP108" s="373"/>
      <c r="CQ108" s="373"/>
    </row>
    <row r="109" spans="1:238" s="102" customFormat="1" ht="13.5" customHeight="1" x14ac:dyDescent="0.2">
      <c r="A109" s="102">
        <v>50</v>
      </c>
      <c r="B109" s="106" t="s">
        <v>56</v>
      </c>
      <c r="C109" s="316" t="s">
        <v>105</v>
      </c>
      <c r="D109" s="508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  <c r="AF109" s="505"/>
      <c r="AG109" s="505"/>
      <c r="AH109" s="505"/>
      <c r="AI109" s="505"/>
      <c r="AJ109" s="505"/>
      <c r="AK109" s="505"/>
      <c r="AL109" s="505"/>
      <c r="AM109" s="505"/>
      <c r="AN109" s="505"/>
      <c r="AO109" s="505"/>
      <c r="AP109" s="505"/>
      <c r="AQ109" s="505"/>
      <c r="AR109" s="505"/>
      <c r="AS109" s="505"/>
      <c r="AT109" s="505"/>
      <c r="AU109" s="509"/>
      <c r="AV109" s="505"/>
      <c r="AW109" s="505"/>
      <c r="AX109" s="505"/>
      <c r="AY109" s="505"/>
      <c r="AZ109" s="505"/>
      <c r="BA109" s="505"/>
      <c r="BB109" s="505"/>
      <c r="BC109" s="505"/>
      <c r="BD109" s="505"/>
      <c r="BE109" s="505"/>
      <c r="BF109" s="505"/>
      <c r="BG109" s="505"/>
      <c r="BH109" s="505"/>
      <c r="BI109" s="505"/>
      <c r="BJ109" s="505"/>
      <c r="BK109" s="505"/>
      <c r="BL109" s="505"/>
      <c r="BM109" s="505"/>
      <c r="BN109" s="505"/>
      <c r="BO109" s="505"/>
      <c r="BP109" s="506">
        <f t="shared" si="7"/>
        <v>0</v>
      </c>
      <c r="BQ109" s="383">
        <f t="shared" si="5"/>
        <v>0</v>
      </c>
      <c r="BR109" s="384"/>
      <c r="BS109" s="385"/>
      <c r="BT109" s="385"/>
      <c r="BU109" s="385"/>
      <c r="BV109" s="385"/>
      <c r="BW109" s="385"/>
      <c r="BX109" s="385"/>
      <c r="BY109" s="385"/>
      <c r="BZ109" s="385"/>
      <c r="CA109" s="385"/>
      <c r="CB109" s="385"/>
      <c r="CC109" s="385"/>
      <c r="CD109" s="385"/>
      <c r="CE109" s="385"/>
      <c r="CF109" s="385"/>
      <c r="CG109" s="385"/>
      <c r="CH109" s="385"/>
      <c r="CI109" s="385"/>
      <c r="CJ109" s="385"/>
      <c r="CK109" s="385"/>
      <c r="CL109" s="385"/>
      <c r="CM109" s="385"/>
      <c r="CN109" s="385"/>
      <c r="CO109" s="385"/>
      <c r="CP109" s="371"/>
      <c r="CQ109" s="371"/>
    </row>
    <row r="110" spans="1:238" s="105" customFormat="1" ht="13.5" customHeight="1" x14ac:dyDescent="0.2">
      <c r="B110" s="104"/>
      <c r="C110" s="315"/>
      <c r="D110" s="501"/>
      <c r="E110" s="502"/>
      <c r="F110" s="502"/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/>
      <c r="T110" s="502"/>
      <c r="U110" s="502"/>
      <c r="V110" s="502"/>
      <c r="W110" s="502"/>
      <c r="X110" s="502"/>
      <c r="Y110" s="502"/>
      <c r="Z110" s="502"/>
      <c r="AA110" s="502"/>
      <c r="AB110" s="502"/>
      <c r="AC110" s="502"/>
      <c r="AD110" s="502"/>
      <c r="AE110" s="502"/>
      <c r="AF110" s="502"/>
      <c r="AG110" s="502"/>
      <c r="AH110" s="502"/>
      <c r="AI110" s="502"/>
      <c r="AJ110" s="502"/>
      <c r="AK110" s="502"/>
      <c r="AL110" s="502"/>
      <c r="AM110" s="502"/>
      <c r="AN110" s="502"/>
      <c r="AO110" s="502"/>
      <c r="AP110" s="502"/>
      <c r="AQ110" s="502"/>
      <c r="AR110" s="502"/>
      <c r="AS110" s="502"/>
      <c r="AT110" s="502"/>
      <c r="AU110" s="510"/>
      <c r="AV110" s="502"/>
      <c r="AW110" s="502"/>
      <c r="AX110" s="502"/>
      <c r="AY110" s="502"/>
      <c r="AZ110" s="502"/>
      <c r="BA110" s="502"/>
      <c r="BB110" s="502"/>
      <c r="BC110" s="502"/>
      <c r="BD110" s="502"/>
      <c r="BE110" s="502"/>
      <c r="BF110" s="502"/>
      <c r="BG110" s="502"/>
      <c r="BH110" s="502"/>
      <c r="BI110" s="502"/>
      <c r="BJ110" s="502"/>
      <c r="BK110" s="502"/>
      <c r="BL110" s="502"/>
      <c r="BM110" s="502"/>
      <c r="BN110" s="502"/>
      <c r="BO110" s="502"/>
      <c r="BP110" s="503">
        <f t="shared" si="7"/>
        <v>0</v>
      </c>
      <c r="BQ110" s="386">
        <f t="shared" si="5"/>
        <v>0</v>
      </c>
      <c r="BR110" s="384"/>
      <c r="BS110" s="385"/>
      <c r="BT110" s="385"/>
      <c r="BU110" s="385"/>
      <c r="BV110" s="385"/>
      <c r="BW110" s="385"/>
      <c r="BX110" s="385"/>
      <c r="BY110" s="385"/>
      <c r="BZ110" s="385"/>
      <c r="CA110" s="385"/>
      <c r="CB110" s="385"/>
      <c r="CC110" s="385"/>
      <c r="CD110" s="385"/>
      <c r="CE110" s="385"/>
      <c r="CF110" s="385"/>
      <c r="CG110" s="385"/>
      <c r="CH110" s="385"/>
      <c r="CI110" s="385"/>
      <c r="CJ110" s="385"/>
      <c r="CK110" s="385"/>
      <c r="CL110" s="385"/>
      <c r="CM110" s="385"/>
      <c r="CN110" s="385"/>
      <c r="CO110" s="385"/>
      <c r="CP110" s="373"/>
      <c r="CQ110" s="373"/>
    </row>
    <row r="111" spans="1:238" s="102" customFormat="1" ht="13.5" customHeight="1" x14ac:dyDescent="0.2">
      <c r="A111" s="102">
        <v>51</v>
      </c>
      <c r="B111" s="106" t="s">
        <v>359</v>
      </c>
      <c r="C111" s="316" t="s">
        <v>360</v>
      </c>
      <c r="D111" s="508"/>
      <c r="E111" s="505"/>
      <c r="F111" s="512">
        <v>3</v>
      </c>
      <c r="G111" s="505"/>
      <c r="H111" s="505"/>
      <c r="I111" s="505"/>
      <c r="J111" s="505"/>
      <c r="K111" s="505"/>
      <c r="L111" s="505"/>
      <c r="M111" s="505"/>
      <c r="N111" s="505"/>
      <c r="O111" s="512"/>
      <c r="P111" s="505"/>
      <c r="Q111" s="505">
        <v>1</v>
      </c>
      <c r="R111" s="505"/>
      <c r="S111" s="505"/>
      <c r="T111" s="505"/>
      <c r="U111" s="505"/>
      <c r="V111" s="505"/>
      <c r="W111" s="505"/>
      <c r="X111" s="505">
        <v>5</v>
      </c>
      <c r="Y111" s="505"/>
      <c r="Z111" s="505"/>
      <c r="AA111" s="505"/>
      <c r="AB111" s="505"/>
      <c r="AC111" s="505"/>
      <c r="AD111" s="505"/>
      <c r="AE111" s="505"/>
      <c r="AF111" s="505"/>
      <c r="AG111" s="505">
        <v>1</v>
      </c>
      <c r="AH111" s="505"/>
      <c r="AI111" s="505"/>
      <c r="AJ111" s="505"/>
      <c r="AK111" s="505"/>
      <c r="AL111" s="505"/>
      <c r="AM111" s="505"/>
      <c r="AN111" s="505"/>
      <c r="AO111" s="505"/>
      <c r="AP111" s="505"/>
      <c r="AQ111" s="505"/>
      <c r="AR111" s="512">
        <v>5</v>
      </c>
      <c r="AS111" s="505"/>
      <c r="AT111" s="512">
        <v>4</v>
      </c>
      <c r="AU111" s="505"/>
      <c r="AV111" s="509"/>
      <c r="AW111" s="505"/>
      <c r="AX111" s="505"/>
      <c r="AY111" s="505"/>
      <c r="AZ111" s="505"/>
      <c r="BA111" s="505"/>
      <c r="BB111" s="505"/>
      <c r="BC111" s="505"/>
      <c r="BD111" s="505"/>
      <c r="BE111" s="505"/>
      <c r="BF111" s="505"/>
      <c r="BG111" s="505"/>
      <c r="BH111" s="505"/>
      <c r="BI111" s="505"/>
      <c r="BJ111" s="512">
        <v>25</v>
      </c>
      <c r="BK111" s="505"/>
      <c r="BL111" s="505"/>
      <c r="BM111" s="505"/>
      <c r="BN111" s="505">
        <v>2</v>
      </c>
      <c r="BO111" s="505"/>
      <c r="BP111" s="506">
        <f t="shared" si="7"/>
        <v>46</v>
      </c>
      <c r="BQ111" s="374">
        <f>SUM(BS111:CN111)</f>
        <v>0</v>
      </c>
      <c r="BR111" s="369"/>
      <c r="BS111" s="370"/>
      <c r="BT111" s="370"/>
      <c r="BU111" s="370"/>
      <c r="BV111" s="370"/>
      <c r="BW111" s="370"/>
      <c r="BX111" s="370"/>
      <c r="BY111" s="370"/>
      <c r="BZ111" s="370"/>
      <c r="CA111" s="370"/>
      <c r="CB111" s="370"/>
      <c r="CC111" s="370"/>
      <c r="CD111" s="370"/>
      <c r="CE111" s="370"/>
      <c r="CF111" s="370"/>
      <c r="CG111" s="370"/>
      <c r="CH111" s="370"/>
      <c r="CI111" s="370"/>
      <c r="CJ111" s="370"/>
      <c r="CK111" s="370"/>
      <c r="CL111" s="370"/>
      <c r="CM111" s="370"/>
      <c r="CN111" s="370"/>
      <c r="CO111" s="370"/>
      <c r="CP111" s="371"/>
      <c r="CQ111" s="371"/>
    </row>
    <row r="112" spans="1:238" s="105" customFormat="1" ht="13.5" customHeight="1" x14ac:dyDescent="0.2">
      <c r="B112" s="104"/>
      <c r="C112" s="315"/>
      <c r="D112" s="501"/>
      <c r="E112" s="502"/>
      <c r="F112" s="502">
        <v>3</v>
      </c>
      <c r="G112" s="502"/>
      <c r="H112" s="502"/>
      <c r="I112" s="502"/>
      <c r="J112" s="502"/>
      <c r="K112" s="502"/>
      <c r="L112" s="502"/>
      <c r="M112" s="502"/>
      <c r="N112" s="502"/>
      <c r="O112" s="502">
        <v>1</v>
      </c>
      <c r="P112" s="502"/>
      <c r="Q112" s="502"/>
      <c r="R112" s="502"/>
      <c r="S112" s="502"/>
      <c r="T112" s="502"/>
      <c r="U112" s="502"/>
      <c r="V112" s="502"/>
      <c r="W112" s="502"/>
      <c r="X112" s="502">
        <v>1</v>
      </c>
      <c r="Y112" s="502"/>
      <c r="Z112" s="502"/>
      <c r="AA112" s="502"/>
      <c r="AB112" s="502"/>
      <c r="AC112" s="502"/>
      <c r="AD112" s="502"/>
      <c r="AE112" s="502"/>
      <c r="AF112" s="502">
        <v>3</v>
      </c>
      <c r="AG112" s="513">
        <v>2</v>
      </c>
      <c r="AH112" s="502"/>
      <c r="AI112" s="502"/>
      <c r="AJ112" s="502"/>
      <c r="AK112" s="502"/>
      <c r="AL112" s="502"/>
      <c r="AM112" s="502"/>
      <c r="AN112" s="502"/>
      <c r="AO112" s="502"/>
      <c r="AP112" s="502"/>
      <c r="AQ112" s="502"/>
      <c r="AR112" s="502"/>
      <c r="AS112" s="502"/>
      <c r="AT112" s="513">
        <v>3</v>
      </c>
      <c r="AU112" s="502"/>
      <c r="AV112" s="510"/>
      <c r="AW112" s="502"/>
      <c r="AX112" s="502"/>
      <c r="AY112" s="502"/>
      <c r="AZ112" s="502"/>
      <c r="BA112" s="502"/>
      <c r="BB112" s="502"/>
      <c r="BC112" s="502"/>
      <c r="BD112" s="502"/>
      <c r="BE112" s="502"/>
      <c r="BF112" s="502"/>
      <c r="BG112" s="502"/>
      <c r="BH112" s="502"/>
      <c r="BI112" s="502"/>
      <c r="BJ112" s="502">
        <v>4</v>
      </c>
      <c r="BK112" s="502"/>
      <c r="BL112" s="502"/>
      <c r="BM112" s="502"/>
      <c r="BN112" s="513"/>
      <c r="BO112" s="502"/>
      <c r="BP112" s="503">
        <f t="shared" si="7"/>
        <v>17</v>
      </c>
      <c r="BQ112" s="375">
        <f>SUM(BS112:CN112)</f>
        <v>0</v>
      </c>
      <c r="BR112" s="369"/>
      <c r="BS112" s="370"/>
      <c r="BT112" s="370"/>
      <c r="BU112" s="370"/>
      <c r="BV112" s="370"/>
      <c r="BW112" s="370"/>
      <c r="BX112" s="370"/>
      <c r="BY112" s="370"/>
      <c r="BZ112" s="370"/>
      <c r="CA112" s="370"/>
      <c r="CB112" s="370"/>
      <c r="CC112" s="370"/>
      <c r="CD112" s="370"/>
      <c r="CE112" s="370"/>
      <c r="CF112" s="370"/>
      <c r="CG112" s="370"/>
      <c r="CH112" s="370"/>
      <c r="CI112" s="370"/>
      <c r="CJ112" s="370"/>
      <c r="CK112" s="370"/>
      <c r="CL112" s="370"/>
      <c r="CM112" s="370"/>
      <c r="CN112" s="370"/>
      <c r="CO112" s="370"/>
      <c r="CP112" s="373"/>
      <c r="CQ112" s="373"/>
    </row>
    <row r="113" spans="1:95" s="102" customFormat="1" ht="13.5" customHeight="1" x14ac:dyDescent="0.2">
      <c r="A113" s="100">
        <v>52</v>
      </c>
      <c r="B113" s="106" t="s">
        <v>36</v>
      </c>
      <c r="C113" s="316" t="s">
        <v>169</v>
      </c>
      <c r="D113" s="508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>
        <v>2</v>
      </c>
      <c r="O113" s="505"/>
      <c r="P113" s="505"/>
      <c r="Q113" s="505"/>
      <c r="R113" s="505"/>
      <c r="S113" s="512"/>
      <c r="T113" s="512"/>
      <c r="U113" s="505"/>
      <c r="V113" s="505"/>
      <c r="W113" s="505"/>
      <c r="X113" s="505"/>
      <c r="Y113" s="505"/>
      <c r="Z113" s="512">
        <v>3</v>
      </c>
      <c r="AA113" s="505"/>
      <c r="AB113" s="505"/>
      <c r="AC113" s="505"/>
      <c r="AD113" s="505"/>
      <c r="AE113" s="505"/>
      <c r="AF113" s="505"/>
      <c r="AG113" s="505"/>
      <c r="AH113" s="505"/>
      <c r="AI113" s="505"/>
      <c r="AJ113" s="505"/>
      <c r="AK113" s="505"/>
      <c r="AL113" s="505"/>
      <c r="AM113" s="505"/>
      <c r="AN113" s="505"/>
      <c r="AO113" s="505"/>
      <c r="AP113" s="505"/>
      <c r="AQ113" s="505"/>
      <c r="AR113" s="505">
        <v>3</v>
      </c>
      <c r="AS113" s="505"/>
      <c r="AT113" s="505"/>
      <c r="AU113" s="505"/>
      <c r="AV113" s="505"/>
      <c r="AW113" s="509"/>
      <c r="AX113" s="505"/>
      <c r="AY113" s="505"/>
      <c r="AZ113" s="505"/>
      <c r="BA113" s="505"/>
      <c r="BB113" s="505"/>
      <c r="BC113" s="505"/>
      <c r="BD113" s="505"/>
      <c r="BE113" s="505"/>
      <c r="BF113" s="505"/>
      <c r="BG113" s="505"/>
      <c r="BH113" s="505"/>
      <c r="BI113" s="505">
        <v>1</v>
      </c>
      <c r="BJ113" s="505"/>
      <c r="BK113" s="505"/>
      <c r="BL113" s="505"/>
      <c r="BM113" s="505"/>
      <c r="BN113" s="505"/>
      <c r="BO113" s="505"/>
      <c r="BP113" s="506">
        <f t="shared" si="7"/>
        <v>9</v>
      </c>
      <c r="BQ113" s="374">
        <f t="shared" si="5"/>
        <v>0</v>
      </c>
      <c r="BR113" s="369"/>
      <c r="BS113" s="370"/>
      <c r="BT113" s="370"/>
      <c r="BU113" s="370"/>
      <c r="BV113" s="370"/>
      <c r="BW113" s="370"/>
      <c r="BX113" s="370"/>
      <c r="BY113" s="370"/>
      <c r="BZ113" s="370"/>
      <c r="CA113" s="370"/>
      <c r="CB113" s="370"/>
      <c r="CC113" s="370"/>
      <c r="CD113" s="370"/>
      <c r="CE113" s="370"/>
      <c r="CF113" s="370"/>
      <c r="CG113" s="370"/>
      <c r="CH113" s="370"/>
      <c r="CI113" s="370"/>
      <c r="CJ113" s="370"/>
      <c r="CK113" s="370"/>
      <c r="CL113" s="370"/>
      <c r="CM113" s="370"/>
      <c r="CN113" s="370"/>
      <c r="CO113" s="370"/>
      <c r="CP113" s="371"/>
      <c r="CQ113" s="371"/>
    </row>
    <row r="114" spans="1:95" s="105" customFormat="1" ht="13.5" customHeight="1" x14ac:dyDescent="0.2">
      <c r="A114" s="107"/>
      <c r="B114" s="104"/>
      <c r="C114" s="315"/>
      <c r="D114" s="501"/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13">
        <v>1</v>
      </c>
      <c r="U114" s="502"/>
      <c r="V114" s="502"/>
      <c r="W114" s="502"/>
      <c r="X114" s="502"/>
      <c r="Y114" s="502"/>
      <c r="Z114" s="513">
        <v>5</v>
      </c>
      <c r="AA114" s="502"/>
      <c r="AB114" s="502"/>
      <c r="AC114" s="502"/>
      <c r="AD114" s="502"/>
      <c r="AE114" s="502"/>
      <c r="AF114" s="502"/>
      <c r="AG114" s="502"/>
      <c r="AH114" s="502"/>
      <c r="AI114" s="502"/>
      <c r="AJ114" s="502"/>
      <c r="AK114" s="502"/>
      <c r="AL114" s="502"/>
      <c r="AM114" s="502"/>
      <c r="AN114" s="502"/>
      <c r="AO114" s="502"/>
      <c r="AP114" s="502"/>
      <c r="AQ114" s="502"/>
      <c r="AR114" s="502"/>
      <c r="AS114" s="502"/>
      <c r="AT114" s="502"/>
      <c r="AU114" s="502"/>
      <c r="AV114" s="502"/>
      <c r="AW114" s="510"/>
      <c r="AX114" s="502"/>
      <c r="AY114" s="502"/>
      <c r="AZ114" s="502"/>
      <c r="BA114" s="502"/>
      <c r="BB114" s="502"/>
      <c r="BC114" s="502"/>
      <c r="BD114" s="502"/>
      <c r="BE114" s="502"/>
      <c r="BF114" s="502"/>
      <c r="BG114" s="502"/>
      <c r="BH114" s="502"/>
      <c r="BI114" s="502">
        <v>1</v>
      </c>
      <c r="BJ114" s="502">
        <v>4</v>
      </c>
      <c r="BK114" s="502"/>
      <c r="BL114" s="502"/>
      <c r="BM114" s="502"/>
      <c r="BN114" s="502"/>
      <c r="BO114" s="502"/>
      <c r="BP114" s="503">
        <f t="shared" si="7"/>
        <v>11</v>
      </c>
      <c r="BQ114" s="375">
        <f t="shared" si="5"/>
        <v>0</v>
      </c>
      <c r="BR114" s="369"/>
      <c r="BS114" s="370"/>
      <c r="BT114" s="370"/>
      <c r="BU114" s="370"/>
      <c r="BV114" s="370"/>
      <c r="BW114" s="370"/>
      <c r="BX114" s="370"/>
      <c r="BY114" s="370"/>
      <c r="BZ114" s="370"/>
      <c r="CA114" s="370"/>
      <c r="CB114" s="370"/>
      <c r="CC114" s="370"/>
      <c r="CD114" s="370"/>
      <c r="CE114" s="370"/>
      <c r="CF114" s="370"/>
      <c r="CG114" s="370"/>
      <c r="CH114" s="370"/>
      <c r="CI114" s="370"/>
      <c r="CJ114" s="370"/>
      <c r="CK114" s="370"/>
      <c r="CL114" s="370"/>
      <c r="CM114" s="370"/>
      <c r="CN114" s="370"/>
      <c r="CO114" s="370"/>
      <c r="CP114" s="373"/>
      <c r="CQ114" s="373"/>
    </row>
    <row r="115" spans="1:95" s="102" customFormat="1" ht="13.5" customHeight="1" x14ac:dyDescent="0.2">
      <c r="A115" s="100">
        <v>53</v>
      </c>
      <c r="B115" s="106" t="s">
        <v>37</v>
      </c>
      <c r="C115" s="316" t="s">
        <v>170</v>
      </c>
      <c r="D115" s="508"/>
      <c r="E115" s="505"/>
      <c r="F115" s="505"/>
      <c r="G115" s="505"/>
      <c r="H115" s="505"/>
      <c r="I115" s="505"/>
      <c r="J115" s="505"/>
      <c r="K115" s="505"/>
      <c r="L115" s="505"/>
      <c r="M115" s="505"/>
      <c r="N115" s="505"/>
      <c r="O115" s="505"/>
      <c r="P115" s="505"/>
      <c r="Q115" s="505"/>
      <c r="R115" s="505"/>
      <c r="S115" s="505"/>
      <c r="T115" s="505"/>
      <c r="U115" s="505"/>
      <c r="V115" s="505"/>
      <c r="W115" s="505"/>
      <c r="X115" s="505"/>
      <c r="Y115" s="505"/>
      <c r="Z115" s="505"/>
      <c r="AA115" s="505"/>
      <c r="AB115" s="505"/>
      <c r="AC115" s="505"/>
      <c r="AD115" s="505"/>
      <c r="AE115" s="505"/>
      <c r="AF115" s="505"/>
      <c r="AG115" s="505"/>
      <c r="AH115" s="505"/>
      <c r="AI115" s="505"/>
      <c r="AJ115" s="505"/>
      <c r="AK115" s="505"/>
      <c r="AL115" s="505"/>
      <c r="AM115" s="505"/>
      <c r="AN115" s="505"/>
      <c r="AO115" s="505"/>
      <c r="AP115" s="505"/>
      <c r="AQ115" s="505"/>
      <c r="AR115" s="512"/>
      <c r="AS115" s="505"/>
      <c r="AT115" s="505"/>
      <c r="AU115" s="505"/>
      <c r="AV115" s="505"/>
      <c r="AW115" s="505"/>
      <c r="AX115" s="509"/>
      <c r="AY115" s="505"/>
      <c r="AZ115" s="505"/>
      <c r="BA115" s="505"/>
      <c r="BB115" s="505"/>
      <c r="BC115" s="505"/>
      <c r="BD115" s="505"/>
      <c r="BE115" s="505"/>
      <c r="BF115" s="505"/>
      <c r="BG115" s="505"/>
      <c r="BH115" s="505"/>
      <c r="BI115" s="505"/>
      <c r="BJ115" s="505"/>
      <c r="BK115" s="505"/>
      <c r="BL115" s="505"/>
      <c r="BM115" s="505"/>
      <c r="BN115" s="505"/>
      <c r="BO115" s="505"/>
      <c r="BP115" s="506">
        <f t="shared" si="7"/>
        <v>0</v>
      </c>
      <c r="BQ115" s="374">
        <f t="shared" si="5"/>
        <v>0</v>
      </c>
      <c r="BR115" s="369"/>
      <c r="BS115" s="370"/>
      <c r="BT115" s="370"/>
      <c r="BU115" s="370"/>
      <c r="BV115" s="370"/>
      <c r="BW115" s="370"/>
      <c r="BX115" s="370"/>
      <c r="BY115" s="370"/>
      <c r="BZ115" s="370"/>
      <c r="CA115" s="370"/>
      <c r="CB115" s="370"/>
      <c r="CC115" s="370"/>
      <c r="CD115" s="370"/>
      <c r="CE115" s="370"/>
      <c r="CF115" s="370"/>
      <c r="CG115" s="370"/>
      <c r="CH115" s="370"/>
      <c r="CI115" s="370"/>
      <c r="CJ115" s="370"/>
      <c r="CK115" s="370"/>
      <c r="CL115" s="370"/>
      <c r="CM115" s="370"/>
      <c r="CN115" s="370"/>
      <c r="CO115" s="370"/>
      <c r="CP115" s="371"/>
      <c r="CQ115" s="371"/>
    </row>
    <row r="116" spans="1:95" s="105" customFormat="1" ht="13.5" customHeight="1" x14ac:dyDescent="0.2">
      <c r="A116" s="107"/>
      <c r="B116" s="104"/>
      <c r="C116" s="315"/>
      <c r="D116" s="501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2"/>
      <c r="AB116" s="502"/>
      <c r="AC116" s="502"/>
      <c r="AD116" s="502"/>
      <c r="AE116" s="502"/>
      <c r="AF116" s="502"/>
      <c r="AG116" s="502"/>
      <c r="AH116" s="502"/>
      <c r="AI116" s="502"/>
      <c r="AJ116" s="502"/>
      <c r="AK116" s="502"/>
      <c r="AL116" s="502"/>
      <c r="AM116" s="502"/>
      <c r="AN116" s="502"/>
      <c r="AO116" s="502"/>
      <c r="AP116" s="502"/>
      <c r="AQ116" s="502"/>
      <c r="AR116" s="502"/>
      <c r="AS116" s="502"/>
      <c r="AT116" s="502"/>
      <c r="AU116" s="502"/>
      <c r="AV116" s="502"/>
      <c r="AW116" s="502"/>
      <c r="AX116" s="510"/>
      <c r="AY116" s="502"/>
      <c r="AZ116" s="502"/>
      <c r="BA116" s="502"/>
      <c r="BB116" s="502"/>
      <c r="BC116" s="502"/>
      <c r="BD116" s="502"/>
      <c r="BE116" s="502"/>
      <c r="BF116" s="502"/>
      <c r="BG116" s="502"/>
      <c r="BH116" s="502"/>
      <c r="BI116" s="502"/>
      <c r="BJ116" s="502"/>
      <c r="BK116" s="502"/>
      <c r="BL116" s="502"/>
      <c r="BM116" s="502"/>
      <c r="BN116" s="502"/>
      <c r="BO116" s="502"/>
      <c r="BP116" s="503">
        <f t="shared" si="7"/>
        <v>0</v>
      </c>
      <c r="BQ116" s="375">
        <f t="shared" si="5"/>
        <v>0</v>
      </c>
      <c r="BR116" s="369"/>
      <c r="BS116" s="370"/>
      <c r="BT116" s="370"/>
      <c r="BU116" s="370"/>
      <c r="BV116" s="370"/>
      <c r="BW116" s="370"/>
      <c r="BX116" s="370"/>
      <c r="BY116" s="370"/>
      <c r="BZ116" s="370"/>
      <c r="CA116" s="370"/>
      <c r="CB116" s="370"/>
      <c r="CC116" s="370"/>
      <c r="CD116" s="370"/>
      <c r="CE116" s="370"/>
      <c r="CF116" s="370"/>
      <c r="CG116" s="370"/>
      <c r="CH116" s="370"/>
      <c r="CI116" s="370"/>
      <c r="CJ116" s="370"/>
      <c r="CK116" s="370"/>
      <c r="CL116" s="370"/>
      <c r="CM116" s="370"/>
      <c r="CN116" s="370"/>
      <c r="CO116" s="370"/>
      <c r="CP116" s="373"/>
      <c r="CQ116" s="373"/>
    </row>
    <row r="117" spans="1:95" s="102" customFormat="1" ht="13.5" customHeight="1" x14ac:dyDescent="0.2">
      <c r="A117" s="100">
        <v>54</v>
      </c>
      <c r="B117" s="106" t="s">
        <v>39</v>
      </c>
      <c r="C117" s="316" t="s">
        <v>40</v>
      </c>
      <c r="D117" s="511"/>
      <c r="E117" s="505"/>
      <c r="F117" s="505"/>
      <c r="G117" s="505"/>
      <c r="H117" s="505"/>
      <c r="I117" s="505"/>
      <c r="J117" s="505"/>
      <c r="K117" s="512"/>
      <c r="L117" s="505"/>
      <c r="M117" s="505"/>
      <c r="N117" s="505"/>
      <c r="O117" s="505"/>
      <c r="P117" s="505"/>
      <c r="Q117" s="505"/>
      <c r="R117" s="505"/>
      <c r="S117" s="505"/>
      <c r="T117" s="505"/>
      <c r="U117" s="505"/>
      <c r="V117" s="505"/>
      <c r="W117" s="505"/>
      <c r="X117" s="505"/>
      <c r="Y117" s="505"/>
      <c r="Z117" s="505"/>
      <c r="AA117" s="505"/>
      <c r="AB117" s="505"/>
      <c r="AC117" s="505"/>
      <c r="AD117" s="505"/>
      <c r="AE117" s="505"/>
      <c r="AF117" s="505"/>
      <c r="AG117" s="505"/>
      <c r="AH117" s="512"/>
      <c r="AI117" s="505"/>
      <c r="AJ117" s="505"/>
      <c r="AK117" s="505"/>
      <c r="AL117" s="505"/>
      <c r="AM117" s="505"/>
      <c r="AN117" s="505"/>
      <c r="AO117" s="505"/>
      <c r="AP117" s="505"/>
      <c r="AQ117" s="505"/>
      <c r="AR117" s="505"/>
      <c r="AS117" s="505"/>
      <c r="AT117" s="505"/>
      <c r="AU117" s="505"/>
      <c r="AV117" s="505"/>
      <c r="AW117" s="505"/>
      <c r="AX117" s="505"/>
      <c r="AY117" s="509"/>
      <c r="AZ117" s="505"/>
      <c r="BA117" s="505"/>
      <c r="BB117" s="505"/>
      <c r="BC117" s="505"/>
      <c r="BD117" s="505"/>
      <c r="BE117" s="505"/>
      <c r="BF117" s="505"/>
      <c r="BG117" s="505"/>
      <c r="BH117" s="505"/>
      <c r="BI117" s="505"/>
      <c r="BJ117" s="512"/>
      <c r="BK117" s="505"/>
      <c r="BL117" s="505"/>
      <c r="BM117" s="505"/>
      <c r="BN117" s="505"/>
      <c r="BO117" s="505"/>
      <c r="BP117" s="506">
        <f t="shared" si="7"/>
        <v>0</v>
      </c>
      <c r="BQ117" s="383">
        <f t="shared" si="5"/>
        <v>0</v>
      </c>
      <c r="BR117" s="384"/>
      <c r="BS117" s="385"/>
      <c r="BT117" s="385"/>
      <c r="BU117" s="385"/>
      <c r="BV117" s="385"/>
      <c r="BW117" s="385"/>
      <c r="BX117" s="385"/>
      <c r="BY117" s="385"/>
      <c r="BZ117" s="385"/>
      <c r="CA117" s="385"/>
      <c r="CB117" s="385"/>
      <c r="CC117" s="385"/>
      <c r="CD117" s="385"/>
      <c r="CE117" s="385"/>
      <c r="CF117" s="385"/>
      <c r="CG117" s="385"/>
      <c r="CH117" s="385"/>
      <c r="CI117" s="385"/>
      <c r="CJ117" s="385"/>
      <c r="CK117" s="385"/>
      <c r="CL117" s="385"/>
      <c r="CM117" s="385"/>
      <c r="CN117" s="385"/>
      <c r="CO117" s="370"/>
      <c r="CP117" s="371"/>
      <c r="CQ117" s="371"/>
    </row>
    <row r="118" spans="1:95" s="105" customFormat="1" ht="13.5" customHeight="1" x14ac:dyDescent="0.2">
      <c r="A118" s="107"/>
      <c r="B118" s="104"/>
      <c r="C118" s="315"/>
      <c r="D118" s="514"/>
      <c r="E118" s="502"/>
      <c r="F118" s="502"/>
      <c r="G118" s="502"/>
      <c r="H118" s="502"/>
      <c r="I118" s="502"/>
      <c r="J118" s="502"/>
      <c r="K118" s="513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  <c r="AA118" s="502"/>
      <c r="AB118" s="502"/>
      <c r="AC118" s="502"/>
      <c r="AD118" s="502"/>
      <c r="AE118" s="502"/>
      <c r="AF118" s="502"/>
      <c r="AG118" s="502"/>
      <c r="AH118" s="513"/>
      <c r="AI118" s="502"/>
      <c r="AJ118" s="502"/>
      <c r="AK118" s="502"/>
      <c r="AL118" s="502"/>
      <c r="AM118" s="502"/>
      <c r="AN118" s="502"/>
      <c r="AO118" s="502"/>
      <c r="AP118" s="502"/>
      <c r="AQ118" s="502"/>
      <c r="AR118" s="502"/>
      <c r="AS118" s="502"/>
      <c r="AT118" s="502"/>
      <c r="AU118" s="502"/>
      <c r="AV118" s="502"/>
      <c r="AW118" s="502"/>
      <c r="AX118" s="502"/>
      <c r="AY118" s="510"/>
      <c r="AZ118" s="502"/>
      <c r="BA118" s="502"/>
      <c r="BB118" s="502"/>
      <c r="BC118" s="502"/>
      <c r="BD118" s="502"/>
      <c r="BE118" s="502"/>
      <c r="BF118" s="502"/>
      <c r="BG118" s="502"/>
      <c r="BH118" s="502"/>
      <c r="BI118" s="502"/>
      <c r="BJ118" s="513"/>
      <c r="BK118" s="502"/>
      <c r="BL118" s="502"/>
      <c r="BM118" s="502"/>
      <c r="BN118" s="502"/>
      <c r="BO118" s="502"/>
      <c r="BP118" s="503">
        <f t="shared" si="7"/>
        <v>0</v>
      </c>
      <c r="BQ118" s="386">
        <f t="shared" si="5"/>
        <v>0</v>
      </c>
      <c r="BR118" s="384"/>
      <c r="BS118" s="385"/>
      <c r="BT118" s="385"/>
      <c r="BU118" s="385"/>
      <c r="BV118" s="385"/>
      <c r="BW118" s="385"/>
      <c r="BX118" s="385"/>
      <c r="BY118" s="385"/>
      <c r="BZ118" s="385"/>
      <c r="CA118" s="385"/>
      <c r="CB118" s="385"/>
      <c r="CC118" s="385"/>
      <c r="CD118" s="385"/>
      <c r="CE118" s="385"/>
      <c r="CF118" s="385"/>
      <c r="CG118" s="385"/>
      <c r="CH118" s="385"/>
      <c r="CI118" s="385"/>
      <c r="CJ118" s="385"/>
      <c r="CK118" s="385"/>
      <c r="CL118" s="385"/>
      <c r="CM118" s="385"/>
      <c r="CN118" s="385"/>
      <c r="CO118" s="370"/>
      <c r="CP118" s="373"/>
      <c r="CQ118" s="373"/>
    </row>
    <row r="119" spans="1:95" s="102" customFormat="1" ht="13.5" customHeight="1" x14ac:dyDescent="0.2">
      <c r="A119" s="100">
        <v>55</v>
      </c>
      <c r="B119" s="106" t="s">
        <v>124</v>
      </c>
      <c r="C119" s="316" t="s">
        <v>323</v>
      </c>
      <c r="D119" s="511">
        <v>16</v>
      </c>
      <c r="E119" s="495"/>
      <c r="F119" s="512">
        <v>26</v>
      </c>
      <c r="G119" s="505"/>
      <c r="H119" s="495"/>
      <c r="I119" s="505"/>
      <c r="J119" s="505"/>
      <c r="K119" s="512">
        <v>1</v>
      </c>
      <c r="L119" s="505"/>
      <c r="M119" s="512">
        <v>5</v>
      </c>
      <c r="N119" s="512">
        <v>207</v>
      </c>
      <c r="O119" s="512">
        <v>1</v>
      </c>
      <c r="P119" s="512">
        <v>1</v>
      </c>
      <c r="Q119" s="505"/>
      <c r="R119" s="505">
        <v>1</v>
      </c>
      <c r="S119" s="495"/>
      <c r="T119" s="495"/>
      <c r="U119" s="495"/>
      <c r="V119" s="505"/>
      <c r="W119" s="505"/>
      <c r="X119" s="495"/>
      <c r="Y119" s="495"/>
      <c r="Z119" s="495"/>
      <c r="AA119" s="495"/>
      <c r="AB119" s="505"/>
      <c r="AC119" s="505"/>
      <c r="AD119" s="495"/>
      <c r="AE119" s="495"/>
      <c r="AF119" s="512">
        <v>35</v>
      </c>
      <c r="AG119" s="495"/>
      <c r="AH119" s="512">
        <v>68</v>
      </c>
      <c r="AI119" s="505"/>
      <c r="AJ119" s="505"/>
      <c r="AK119" s="505">
        <v>2</v>
      </c>
      <c r="AL119" s="495"/>
      <c r="AM119" s="495"/>
      <c r="AN119" s="505"/>
      <c r="AO119" s="505"/>
      <c r="AP119" s="505"/>
      <c r="AQ119" s="505"/>
      <c r="AR119" s="495"/>
      <c r="AS119" s="505"/>
      <c r="AT119" s="512">
        <v>20</v>
      </c>
      <c r="AU119" s="505"/>
      <c r="AV119" s="505"/>
      <c r="AW119" s="495"/>
      <c r="AX119" s="495"/>
      <c r="AY119" s="505"/>
      <c r="AZ119" s="509"/>
      <c r="BA119" s="505"/>
      <c r="BB119" s="505"/>
      <c r="BC119" s="505"/>
      <c r="BD119" s="495"/>
      <c r="BE119" s="505"/>
      <c r="BF119" s="495"/>
      <c r="BG119" s="495"/>
      <c r="BH119" s="505">
        <v>1</v>
      </c>
      <c r="BI119" s="505"/>
      <c r="BJ119" s="512">
        <v>462</v>
      </c>
      <c r="BK119" s="505"/>
      <c r="BL119" s="505"/>
      <c r="BM119" s="505"/>
      <c r="BN119" s="512">
        <v>16</v>
      </c>
      <c r="BO119" s="512">
        <v>31</v>
      </c>
      <c r="BP119" s="503">
        <f t="shared" si="7"/>
        <v>893</v>
      </c>
      <c r="BQ119" s="383">
        <f t="shared" si="5"/>
        <v>0</v>
      </c>
      <c r="BR119" s="369"/>
      <c r="BS119" s="370"/>
      <c r="BT119" s="387"/>
      <c r="BU119" s="387"/>
      <c r="BV119" s="370"/>
      <c r="BW119" s="370"/>
      <c r="BX119" s="370"/>
      <c r="BY119" s="370"/>
      <c r="BZ119" s="370"/>
      <c r="CA119" s="387"/>
      <c r="CB119" s="370"/>
      <c r="CC119" s="387"/>
      <c r="CD119" s="388"/>
      <c r="CE119" s="370"/>
      <c r="CF119" s="370"/>
      <c r="CG119" s="370"/>
      <c r="CH119" s="370"/>
      <c r="CI119" s="370"/>
      <c r="CJ119" s="370"/>
      <c r="CK119" s="370"/>
      <c r="CL119" s="370"/>
      <c r="CM119" s="370"/>
      <c r="CN119" s="370"/>
      <c r="CO119" s="370"/>
      <c r="CP119" s="371"/>
      <c r="CQ119" s="371"/>
    </row>
    <row r="120" spans="1:95" s="105" customFormat="1" ht="13.5" customHeight="1" x14ac:dyDescent="0.2">
      <c r="A120" s="107"/>
      <c r="B120" s="104"/>
      <c r="C120" s="315" t="s">
        <v>264</v>
      </c>
      <c r="D120" s="501">
        <v>8</v>
      </c>
      <c r="E120" s="510"/>
      <c r="F120" s="513">
        <v>22</v>
      </c>
      <c r="G120" s="502"/>
      <c r="H120" s="510"/>
      <c r="I120" s="502"/>
      <c r="J120" s="502"/>
      <c r="K120" s="502"/>
      <c r="L120" s="502"/>
      <c r="M120" s="513">
        <v>5</v>
      </c>
      <c r="N120" s="513">
        <v>151</v>
      </c>
      <c r="O120" s="513"/>
      <c r="P120" s="513"/>
      <c r="Q120" s="502"/>
      <c r="R120" s="502">
        <v>3</v>
      </c>
      <c r="S120" s="510"/>
      <c r="T120" s="510"/>
      <c r="U120" s="510"/>
      <c r="V120" s="513"/>
      <c r="W120" s="502"/>
      <c r="X120" s="510"/>
      <c r="Y120" s="510"/>
      <c r="Z120" s="510"/>
      <c r="AA120" s="510"/>
      <c r="AB120" s="502"/>
      <c r="AC120" s="502"/>
      <c r="AD120" s="510"/>
      <c r="AE120" s="510"/>
      <c r="AF120" s="513">
        <v>19</v>
      </c>
      <c r="AG120" s="510"/>
      <c r="AH120" s="513">
        <v>45</v>
      </c>
      <c r="AI120" s="513">
        <v>1</v>
      </c>
      <c r="AJ120" s="502"/>
      <c r="AK120" s="513"/>
      <c r="AL120" s="510"/>
      <c r="AM120" s="510"/>
      <c r="AN120" s="502"/>
      <c r="AO120" s="502"/>
      <c r="AP120" s="502"/>
      <c r="AQ120" s="502"/>
      <c r="AR120" s="510"/>
      <c r="AS120" s="502"/>
      <c r="AT120" s="513">
        <v>14</v>
      </c>
      <c r="AU120" s="513"/>
      <c r="AV120" s="502"/>
      <c r="AW120" s="510"/>
      <c r="AX120" s="510"/>
      <c r="AY120" s="502"/>
      <c r="AZ120" s="510"/>
      <c r="BA120" s="502"/>
      <c r="BB120" s="502"/>
      <c r="BC120" s="502">
        <v>2</v>
      </c>
      <c r="BD120" s="510"/>
      <c r="BE120" s="502"/>
      <c r="BF120" s="510"/>
      <c r="BG120" s="510"/>
      <c r="BH120" s="502"/>
      <c r="BI120" s="513"/>
      <c r="BJ120" s="513">
        <v>277</v>
      </c>
      <c r="BK120" s="502"/>
      <c r="BL120" s="502"/>
      <c r="BM120" s="502"/>
      <c r="BN120" s="513">
        <v>2</v>
      </c>
      <c r="BO120" s="513">
        <v>27</v>
      </c>
      <c r="BP120" s="503">
        <f t="shared" si="7"/>
        <v>576</v>
      </c>
      <c r="BQ120" s="383">
        <f t="shared" si="5"/>
        <v>0</v>
      </c>
      <c r="BR120" s="369"/>
      <c r="BS120" s="370"/>
      <c r="BT120" s="387"/>
      <c r="BU120" s="387"/>
      <c r="BV120" s="370"/>
      <c r="BW120" s="370"/>
      <c r="BX120" s="370"/>
      <c r="BY120" s="370"/>
      <c r="BZ120" s="370"/>
      <c r="CA120" s="387"/>
      <c r="CB120" s="370"/>
      <c r="CC120" s="387"/>
      <c r="CD120" s="388"/>
      <c r="CE120" s="370"/>
      <c r="CF120" s="370"/>
      <c r="CG120" s="370"/>
      <c r="CH120" s="370"/>
      <c r="CI120" s="370"/>
      <c r="CJ120" s="370"/>
      <c r="CK120" s="370"/>
      <c r="CL120" s="370"/>
      <c r="CM120" s="370"/>
      <c r="CN120" s="370"/>
      <c r="CO120" s="370"/>
      <c r="CP120" s="373"/>
      <c r="CQ120" s="373"/>
    </row>
    <row r="121" spans="1:95" s="102" customFormat="1" ht="13.5" customHeight="1" x14ac:dyDescent="0.2">
      <c r="A121" s="100">
        <v>56</v>
      </c>
      <c r="B121" s="106" t="s">
        <v>63</v>
      </c>
      <c r="C121" s="316" t="s">
        <v>171</v>
      </c>
      <c r="D121" s="508"/>
      <c r="E121" s="505"/>
      <c r="F121" s="505"/>
      <c r="G121" s="505"/>
      <c r="H121" s="505"/>
      <c r="I121" s="505"/>
      <c r="J121" s="505"/>
      <c r="K121" s="505"/>
      <c r="L121" s="505"/>
      <c r="M121" s="505"/>
      <c r="N121" s="505"/>
      <c r="O121" s="505"/>
      <c r="P121" s="505"/>
      <c r="Q121" s="505"/>
      <c r="R121" s="505"/>
      <c r="S121" s="505"/>
      <c r="T121" s="505"/>
      <c r="U121" s="505"/>
      <c r="V121" s="505"/>
      <c r="W121" s="505"/>
      <c r="X121" s="505"/>
      <c r="Y121" s="505"/>
      <c r="Z121" s="505"/>
      <c r="AA121" s="505"/>
      <c r="AB121" s="505"/>
      <c r="AC121" s="505"/>
      <c r="AD121" s="505"/>
      <c r="AE121" s="505"/>
      <c r="AF121" s="505"/>
      <c r="AG121" s="505"/>
      <c r="AH121" s="505"/>
      <c r="AI121" s="505"/>
      <c r="AJ121" s="505"/>
      <c r="AK121" s="505"/>
      <c r="AL121" s="505"/>
      <c r="AM121" s="505"/>
      <c r="AN121" s="505"/>
      <c r="AO121" s="505"/>
      <c r="AP121" s="505"/>
      <c r="AQ121" s="505"/>
      <c r="AR121" s="505"/>
      <c r="AS121" s="505"/>
      <c r="AT121" s="505"/>
      <c r="AU121" s="505"/>
      <c r="AV121" s="505"/>
      <c r="AW121" s="505"/>
      <c r="AX121" s="505"/>
      <c r="AY121" s="505"/>
      <c r="AZ121" s="371"/>
      <c r="BA121" s="562"/>
      <c r="BB121" s="371"/>
      <c r="BC121" s="505"/>
      <c r="BD121" s="505"/>
      <c r="BE121" s="505"/>
      <c r="BF121" s="505"/>
      <c r="BG121" s="505"/>
      <c r="BH121" s="505"/>
      <c r="BI121" s="505"/>
      <c r="BJ121" s="505"/>
      <c r="BK121" s="505"/>
      <c r="BL121" s="505"/>
      <c r="BM121" s="505"/>
      <c r="BN121" s="505"/>
      <c r="BO121" s="505"/>
      <c r="BP121" s="503">
        <f t="shared" si="7"/>
        <v>0</v>
      </c>
      <c r="BQ121" s="374">
        <f t="shared" si="5"/>
        <v>0</v>
      </c>
      <c r="BR121" s="369"/>
      <c r="BS121" s="370"/>
      <c r="BT121" s="370"/>
      <c r="BU121" s="370"/>
      <c r="BV121" s="370"/>
      <c r="BW121" s="370"/>
      <c r="BX121" s="370"/>
      <c r="BY121" s="370"/>
      <c r="BZ121" s="370"/>
      <c r="CA121" s="370"/>
      <c r="CB121" s="370"/>
      <c r="CC121" s="370"/>
      <c r="CD121" s="370"/>
      <c r="CE121" s="370"/>
      <c r="CF121" s="370"/>
      <c r="CG121" s="370"/>
      <c r="CH121" s="370"/>
      <c r="CI121" s="370"/>
      <c r="CJ121" s="370"/>
      <c r="CK121" s="370"/>
      <c r="CL121" s="370"/>
      <c r="CM121" s="370"/>
      <c r="CN121" s="370"/>
      <c r="CO121" s="370"/>
      <c r="CP121" s="371"/>
      <c r="CQ121" s="371"/>
    </row>
    <row r="122" spans="1:95" s="105" customFormat="1" ht="13.5" customHeight="1" x14ac:dyDescent="0.2">
      <c r="A122" s="107"/>
      <c r="B122" s="104"/>
      <c r="C122" s="315" t="s">
        <v>172</v>
      </c>
      <c r="D122" s="501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  <c r="Y122" s="502"/>
      <c r="Z122" s="502"/>
      <c r="AA122" s="502"/>
      <c r="AB122" s="502"/>
      <c r="AC122" s="502"/>
      <c r="AD122" s="502"/>
      <c r="AE122" s="502"/>
      <c r="AF122" s="502"/>
      <c r="AG122" s="502"/>
      <c r="AH122" s="502"/>
      <c r="AI122" s="502"/>
      <c r="AJ122" s="502"/>
      <c r="AK122" s="502"/>
      <c r="AL122" s="502"/>
      <c r="AM122" s="502"/>
      <c r="AN122" s="502"/>
      <c r="AO122" s="502"/>
      <c r="AP122" s="502"/>
      <c r="AQ122" s="502"/>
      <c r="AR122" s="502"/>
      <c r="AS122" s="502"/>
      <c r="AT122" s="502"/>
      <c r="AU122" s="502"/>
      <c r="AV122" s="502"/>
      <c r="AW122" s="502"/>
      <c r="AX122" s="502"/>
      <c r="AY122" s="502"/>
      <c r="AZ122" s="373"/>
      <c r="BA122" s="563"/>
      <c r="BB122" s="373"/>
      <c r="BC122" s="502"/>
      <c r="BD122" s="502"/>
      <c r="BE122" s="502"/>
      <c r="BF122" s="502"/>
      <c r="BG122" s="502"/>
      <c r="BH122" s="502"/>
      <c r="BI122" s="502"/>
      <c r="BJ122" s="502"/>
      <c r="BK122" s="502"/>
      <c r="BL122" s="502"/>
      <c r="BM122" s="502"/>
      <c r="BN122" s="502"/>
      <c r="BO122" s="502"/>
      <c r="BP122" s="503">
        <f t="shared" si="7"/>
        <v>0</v>
      </c>
      <c r="BQ122" s="375">
        <f t="shared" si="5"/>
        <v>0</v>
      </c>
      <c r="BR122" s="369"/>
      <c r="BS122" s="370"/>
      <c r="BT122" s="370"/>
      <c r="BU122" s="370"/>
      <c r="BV122" s="370"/>
      <c r="BW122" s="370"/>
      <c r="BX122" s="370"/>
      <c r="BY122" s="370"/>
      <c r="BZ122" s="370"/>
      <c r="CA122" s="370"/>
      <c r="CB122" s="370"/>
      <c r="CC122" s="370"/>
      <c r="CD122" s="370"/>
      <c r="CE122" s="370"/>
      <c r="CF122" s="370"/>
      <c r="CG122" s="370"/>
      <c r="CH122" s="370"/>
      <c r="CI122" s="370"/>
      <c r="CJ122" s="370"/>
      <c r="CK122" s="370"/>
      <c r="CL122" s="370"/>
      <c r="CM122" s="370"/>
      <c r="CN122" s="370"/>
      <c r="CO122" s="370"/>
      <c r="CP122" s="373"/>
      <c r="CQ122" s="373"/>
    </row>
    <row r="123" spans="1:95" s="102" customFormat="1" ht="13.5" customHeight="1" x14ac:dyDescent="0.2">
      <c r="A123" s="100">
        <v>57</v>
      </c>
      <c r="B123" s="106" t="s">
        <v>189</v>
      </c>
      <c r="C123" s="316" t="s">
        <v>379</v>
      </c>
      <c r="D123" s="508"/>
      <c r="E123" s="505">
        <v>3</v>
      </c>
      <c r="F123" s="505"/>
      <c r="G123" s="505"/>
      <c r="H123" s="505"/>
      <c r="I123" s="505"/>
      <c r="J123" s="505"/>
      <c r="K123" s="505"/>
      <c r="L123" s="505"/>
      <c r="M123" s="505"/>
      <c r="N123" s="505">
        <v>2</v>
      </c>
      <c r="O123" s="505"/>
      <c r="P123" s="505"/>
      <c r="Q123" s="505"/>
      <c r="R123" s="505"/>
      <c r="S123" s="505"/>
      <c r="T123" s="505">
        <v>2</v>
      </c>
      <c r="U123" s="505"/>
      <c r="V123" s="505"/>
      <c r="W123" s="505"/>
      <c r="X123" s="512"/>
      <c r="Y123" s="505"/>
      <c r="Z123" s="512"/>
      <c r="AA123" s="505"/>
      <c r="AB123" s="505"/>
      <c r="AC123" s="505"/>
      <c r="AD123" s="505"/>
      <c r="AE123" s="505"/>
      <c r="AF123" s="505"/>
      <c r="AG123" s="512">
        <v>4</v>
      </c>
      <c r="AH123" s="505"/>
      <c r="AI123" s="505"/>
      <c r="AJ123" s="505"/>
      <c r="AK123" s="505"/>
      <c r="AL123" s="505"/>
      <c r="AM123" s="505"/>
      <c r="AN123" s="505"/>
      <c r="AO123" s="505"/>
      <c r="AP123" s="505"/>
      <c r="AQ123" s="505"/>
      <c r="AR123" s="512"/>
      <c r="AS123" s="505"/>
      <c r="AT123" s="512"/>
      <c r="AU123" s="505"/>
      <c r="AV123" s="505"/>
      <c r="AW123" s="505"/>
      <c r="AX123" s="505"/>
      <c r="AY123" s="505"/>
      <c r="AZ123" s="505"/>
      <c r="BA123" s="519"/>
      <c r="BB123" s="562"/>
      <c r="BC123" s="517">
        <v>2</v>
      </c>
      <c r="BD123" s="505"/>
      <c r="BE123" s="505"/>
      <c r="BF123" s="505"/>
      <c r="BG123" s="505"/>
      <c r="BH123" s="505"/>
      <c r="BI123" s="505"/>
      <c r="BJ123" s="512">
        <v>40</v>
      </c>
      <c r="BK123" s="505"/>
      <c r="BL123" s="505"/>
      <c r="BM123" s="505"/>
      <c r="BN123" s="505"/>
      <c r="BO123" s="505"/>
      <c r="BP123" s="506">
        <f t="shared" si="7"/>
        <v>53</v>
      </c>
      <c r="BQ123" s="374">
        <f>SUM(BS123:CN123)</f>
        <v>0</v>
      </c>
      <c r="BR123" s="369"/>
      <c r="BS123" s="370"/>
      <c r="BT123" s="370"/>
      <c r="BU123" s="370"/>
      <c r="BV123" s="370"/>
      <c r="BW123" s="370"/>
      <c r="BX123" s="370"/>
      <c r="BY123" s="370"/>
      <c r="BZ123" s="370"/>
      <c r="CA123" s="370"/>
      <c r="CB123" s="370"/>
      <c r="CC123" s="370"/>
      <c r="CD123" s="370"/>
      <c r="CE123" s="370"/>
      <c r="CF123" s="370"/>
      <c r="CG123" s="370"/>
      <c r="CH123" s="370"/>
      <c r="CI123" s="370"/>
      <c r="CJ123" s="370"/>
      <c r="CK123" s="370"/>
      <c r="CL123" s="370"/>
      <c r="CM123" s="370"/>
      <c r="CN123" s="370"/>
      <c r="CO123" s="370"/>
      <c r="CP123" s="371"/>
      <c r="CQ123" s="371"/>
    </row>
    <row r="124" spans="1:95" s="105" customFormat="1" ht="13.5" customHeight="1" x14ac:dyDescent="0.2">
      <c r="A124" s="107"/>
      <c r="B124" s="104"/>
      <c r="C124" s="315" t="s">
        <v>380</v>
      </c>
      <c r="D124" s="501"/>
      <c r="E124" s="502">
        <v>2</v>
      </c>
      <c r="F124" s="513"/>
      <c r="G124" s="502"/>
      <c r="H124" s="502"/>
      <c r="I124" s="502"/>
      <c r="J124" s="502"/>
      <c r="K124" s="502"/>
      <c r="L124" s="502"/>
      <c r="M124" s="502"/>
      <c r="N124" s="502">
        <v>3</v>
      </c>
      <c r="O124" s="502"/>
      <c r="P124" s="502"/>
      <c r="Q124" s="502"/>
      <c r="R124" s="502"/>
      <c r="S124" s="502"/>
      <c r="T124" s="513"/>
      <c r="U124" s="502"/>
      <c r="V124" s="502"/>
      <c r="W124" s="502"/>
      <c r="X124" s="502"/>
      <c r="Y124" s="502"/>
      <c r="Z124" s="513"/>
      <c r="AA124" s="513"/>
      <c r="AB124" s="502"/>
      <c r="AC124" s="502"/>
      <c r="AD124" s="502"/>
      <c r="AE124" s="502"/>
      <c r="AF124" s="502"/>
      <c r="AG124" s="513">
        <v>2</v>
      </c>
      <c r="AH124" s="502"/>
      <c r="AI124" s="502"/>
      <c r="AJ124" s="502"/>
      <c r="AK124" s="502"/>
      <c r="AL124" s="502"/>
      <c r="AM124" s="502"/>
      <c r="AN124" s="502"/>
      <c r="AO124" s="502"/>
      <c r="AP124" s="502"/>
      <c r="AQ124" s="502"/>
      <c r="AR124" s="513">
        <v>2</v>
      </c>
      <c r="AS124" s="502"/>
      <c r="AT124" s="513"/>
      <c r="AU124" s="502"/>
      <c r="AV124" s="502"/>
      <c r="AW124" s="502"/>
      <c r="AX124" s="502"/>
      <c r="AY124" s="502"/>
      <c r="AZ124" s="502"/>
      <c r="BA124" s="520"/>
      <c r="BB124" s="563"/>
      <c r="BC124" s="518"/>
      <c r="BD124" s="502"/>
      <c r="BE124" s="502"/>
      <c r="BF124" s="502"/>
      <c r="BG124" s="502"/>
      <c r="BH124" s="502"/>
      <c r="BI124" s="502"/>
      <c r="BJ124" s="513">
        <v>36</v>
      </c>
      <c r="BK124" s="502"/>
      <c r="BL124" s="502"/>
      <c r="BM124" s="502"/>
      <c r="BN124" s="502"/>
      <c r="BO124" s="513"/>
      <c r="BP124" s="503">
        <f t="shared" si="7"/>
        <v>45</v>
      </c>
      <c r="BQ124" s="375">
        <f>SUM(BS124:CN124)</f>
        <v>0</v>
      </c>
      <c r="BR124" s="369"/>
      <c r="BS124" s="370"/>
      <c r="BT124" s="370"/>
      <c r="BU124" s="370"/>
      <c r="BV124" s="370"/>
      <c r="BW124" s="370"/>
      <c r="BX124" s="370"/>
      <c r="BY124" s="370"/>
      <c r="BZ124" s="370"/>
      <c r="CA124" s="370"/>
      <c r="CB124" s="370"/>
      <c r="CC124" s="370"/>
      <c r="CD124" s="370"/>
      <c r="CE124" s="370"/>
      <c r="CF124" s="370"/>
      <c r="CG124" s="370"/>
      <c r="CH124" s="370"/>
      <c r="CI124" s="370"/>
      <c r="CJ124" s="370"/>
      <c r="CK124" s="370"/>
      <c r="CL124" s="370"/>
      <c r="CM124" s="370"/>
      <c r="CN124" s="370"/>
      <c r="CO124" s="370"/>
      <c r="CP124" s="373"/>
      <c r="CQ124" s="373"/>
    </row>
    <row r="125" spans="1:95" s="102" customFormat="1" ht="13.5" customHeight="1" x14ac:dyDescent="0.2">
      <c r="A125" s="100">
        <v>58</v>
      </c>
      <c r="B125" s="106" t="s">
        <v>41</v>
      </c>
      <c r="C125" s="316" t="s">
        <v>173</v>
      </c>
      <c r="D125" s="508"/>
      <c r="E125" s="512">
        <v>2</v>
      </c>
      <c r="F125" s="505"/>
      <c r="G125" s="505"/>
      <c r="H125" s="505"/>
      <c r="I125" s="505"/>
      <c r="J125" s="505"/>
      <c r="K125" s="505"/>
      <c r="L125" s="512">
        <v>2</v>
      </c>
      <c r="M125" s="512">
        <v>9</v>
      </c>
      <c r="N125" s="512">
        <v>2</v>
      </c>
      <c r="O125" s="505"/>
      <c r="P125" s="505"/>
      <c r="Q125" s="505"/>
      <c r="R125" s="505"/>
      <c r="S125" s="512"/>
      <c r="T125" s="512">
        <v>20</v>
      </c>
      <c r="U125" s="512">
        <v>1</v>
      </c>
      <c r="V125" s="505"/>
      <c r="W125" s="505"/>
      <c r="X125" s="505"/>
      <c r="Y125" s="505"/>
      <c r="Z125" s="512">
        <v>26</v>
      </c>
      <c r="AA125" s="505">
        <v>7</v>
      </c>
      <c r="AB125" s="505"/>
      <c r="AC125" s="505"/>
      <c r="AD125" s="505">
        <v>3</v>
      </c>
      <c r="AE125" s="505"/>
      <c r="AF125" s="505"/>
      <c r="AG125" s="512">
        <v>4</v>
      </c>
      <c r="AH125" s="505"/>
      <c r="AI125" s="505"/>
      <c r="AJ125" s="505"/>
      <c r="AK125" s="505"/>
      <c r="AL125" s="505"/>
      <c r="AM125" s="505"/>
      <c r="AN125" s="505"/>
      <c r="AO125" s="505">
        <v>6</v>
      </c>
      <c r="AP125" s="505"/>
      <c r="AQ125" s="505"/>
      <c r="AR125" s="512">
        <v>38</v>
      </c>
      <c r="AS125" s="505"/>
      <c r="AT125" s="512"/>
      <c r="AU125" s="505"/>
      <c r="AV125" s="505"/>
      <c r="AW125" s="505">
        <v>1</v>
      </c>
      <c r="AX125" s="505"/>
      <c r="AY125" s="505"/>
      <c r="AZ125" s="505"/>
      <c r="BA125" s="519"/>
      <c r="BB125" s="567">
        <v>4</v>
      </c>
      <c r="BC125" s="509"/>
      <c r="BD125" s="512"/>
      <c r="BE125" s="505"/>
      <c r="BF125" s="505"/>
      <c r="BG125" s="505"/>
      <c r="BH125" s="505"/>
      <c r="BI125" s="512">
        <v>5</v>
      </c>
      <c r="BJ125" s="512">
        <v>55</v>
      </c>
      <c r="BK125" s="505"/>
      <c r="BL125" s="505"/>
      <c r="BM125" s="505"/>
      <c r="BN125" s="505"/>
      <c r="BO125" s="505"/>
      <c r="BP125" s="506">
        <f t="shared" si="7"/>
        <v>185</v>
      </c>
      <c r="BQ125" s="389">
        <f t="shared" si="5"/>
        <v>0</v>
      </c>
      <c r="BR125" s="369"/>
      <c r="BS125" s="370"/>
      <c r="BT125" s="370"/>
      <c r="BU125" s="370"/>
      <c r="BV125" s="370"/>
      <c r="BW125" s="370"/>
      <c r="BX125" s="370"/>
      <c r="BY125" s="370"/>
      <c r="BZ125" s="370"/>
      <c r="CA125" s="370"/>
      <c r="CB125" s="370"/>
      <c r="CC125" s="370"/>
      <c r="CD125" s="370"/>
      <c r="CE125" s="370"/>
      <c r="CF125" s="370"/>
      <c r="CG125" s="370"/>
      <c r="CH125" s="370"/>
      <c r="CI125" s="370"/>
      <c r="CJ125" s="370"/>
      <c r="CK125" s="370"/>
      <c r="CL125" s="370"/>
      <c r="CM125" s="370"/>
      <c r="CN125" s="370"/>
      <c r="CO125" s="370"/>
      <c r="CP125" s="371"/>
      <c r="CQ125" s="371"/>
    </row>
    <row r="126" spans="1:95" s="105" customFormat="1" ht="13.5" customHeight="1" x14ac:dyDescent="0.2">
      <c r="A126" s="107"/>
      <c r="B126" s="104"/>
      <c r="C126" s="315" t="s">
        <v>174</v>
      </c>
      <c r="D126" s="501"/>
      <c r="E126" s="502">
        <v>1</v>
      </c>
      <c r="F126" s="502"/>
      <c r="G126" s="502"/>
      <c r="H126" s="502"/>
      <c r="I126" s="502"/>
      <c r="J126" s="502"/>
      <c r="K126" s="502"/>
      <c r="L126" s="502"/>
      <c r="M126" s="513">
        <v>7</v>
      </c>
      <c r="N126" s="513">
        <v>9</v>
      </c>
      <c r="O126" s="502"/>
      <c r="P126" s="502"/>
      <c r="Q126" s="502"/>
      <c r="R126" s="502"/>
      <c r="S126" s="502"/>
      <c r="T126" s="513">
        <v>18</v>
      </c>
      <c r="U126" s="502"/>
      <c r="V126" s="502"/>
      <c r="W126" s="502"/>
      <c r="X126" s="502"/>
      <c r="Y126" s="502"/>
      <c r="Z126" s="513">
        <v>11</v>
      </c>
      <c r="AA126" s="502">
        <v>2</v>
      </c>
      <c r="AB126" s="502"/>
      <c r="AC126" s="502"/>
      <c r="AD126" s="513"/>
      <c r="AE126" s="502"/>
      <c r="AF126" s="502"/>
      <c r="AG126" s="513"/>
      <c r="AH126" s="502"/>
      <c r="AI126" s="502"/>
      <c r="AJ126" s="502"/>
      <c r="AK126" s="502"/>
      <c r="AL126" s="502"/>
      <c r="AM126" s="502"/>
      <c r="AN126" s="502"/>
      <c r="AO126" s="502"/>
      <c r="AP126" s="502"/>
      <c r="AQ126" s="502"/>
      <c r="AR126" s="513">
        <v>16</v>
      </c>
      <c r="AS126" s="502"/>
      <c r="AT126" s="502"/>
      <c r="AU126" s="502"/>
      <c r="AV126" s="502"/>
      <c r="AW126" s="502"/>
      <c r="AX126" s="502"/>
      <c r="AY126" s="502"/>
      <c r="AZ126" s="502"/>
      <c r="BA126" s="520"/>
      <c r="BB126" s="520"/>
      <c r="BC126" s="510"/>
      <c r="BD126" s="513"/>
      <c r="BE126" s="502"/>
      <c r="BF126" s="502"/>
      <c r="BG126" s="502"/>
      <c r="BH126" s="502"/>
      <c r="BI126" s="513">
        <v>5</v>
      </c>
      <c r="BJ126" s="502">
        <v>4</v>
      </c>
      <c r="BK126" s="502"/>
      <c r="BL126" s="502"/>
      <c r="BM126" s="502"/>
      <c r="BN126" s="502"/>
      <c r="BO126" s="502"/>
      <c r="BP126" s="503">
        <f t="shared" si="7"/>
        <v>73</v>
      </c>
      <c r="BQ126" s="390">
        <f t="shared" si="5"/>
        <v>0</v>
      </c>
      <c r="BR126" s="369"/>
      <c r="BS126" s="370"/>
      <c r="BT126" s="370"/>
      <c r="BU126" s="370"/>
      <c r="BV126" s="370"/>
      <c r="BW126" s="370"/>
      <c r="BX126" s="370"/>
      <c r="BY126" s="370"/>
      <c r="BZ126" s="370"/>
      <c r="CA126" s="370"/>
      <c r="CB126" s="370"/>
      <c r="CC126" s="370"/>
      <c r="CD126" s="370"/>
      <c r="CE126" s="370"/>
      <c r="CF126" s="370"/>
      <c r="CG126" s="370"/>
      <c r="CH126" s="370"/>
      <c r="CI126" s="370"/>
      <c r="CJ126" s="370"/>
      <c r="CK126" s="370"/>
      <c r="CL126" s="370"/>
      <c r="CM126" s="370"/>
      <c r="CN126" s="370"/>
      <c r="CO126" s="370"/>
      <c r="CP126" s="373"/>
      <c r="CQ126" s="373"/>
    </row>
    <row r="127" spans="1:95" s="102" customFormat="1" ht="13.5" customHeight="1" x14ac:dyDescent="0.2">
      <c r="A127" s="100">
        <v>59</v>
      </c>
      <c r="B127" s="106" t="s">
        <v>42</v>
      </c>
      <c r="C127" s="316" t="s">
        <v>175</v>
      </c>
      <c r="D127" s="508"/>
      <c r="E127" s="505"/>
      <c r="F127" s="505"/>
      <c r="G127" s="505"/>
      <c r="H127" s="505"/>
      <c r="I127" s="505"/>
      <c r="J127" s="505"/>
      <c r="K127" s="505"/>
      <c r="L127" s="505"/>
      <c r="M127" s="505"/>
      <c r="N127" s="505"/>
      <c r="O127" s="505"/>
      <c r="P127" s="505"/>
      <c r="Q127" s="505"/>
      <c r="R127" s="505"/>
      <c r="S127" s="505"/>
      <c r="T127" s="505"/>
      <c r="U127" s="505"/>
      <c r="V127" s="505"/>
      <c r="W127" s="505"/>
      <c r="X127" s="505"/>
      <c r="Y127" s="505"/>
      <c r="Z127" s="505"/>
      <c r="AA127" s="505"/>
      <c r="AB127" s="505"/>
      <c r="AC127" s="505"/>
      <c r="AD127" s="505"/>
      <c r="AE127" s="505"/>
      <c r="AF127" s="505"/>
      <c r="AG127" s="505"/>
      <c r="AH127" s="505"/>
      <c r="AI127" s="505"/>
      <c r="AJ127" s="505"/>
      <c r="AK127" s="505"/>
      <c r="AL127" s="505"/>
      <c r="AM127" s="512"/>
      <c r="AN127" s="505"/>
      <c r="AO127" s="505"/>
      <c r="AP127" s="505"/>
      <c r="AQ127" s="505"/>
      <c r="AR127" s="512"/>
      <c r="AS127" s="505"/>
      <c r="AT127" s="505"/>
      <c r="AU127" s="505"/>
      <c r="AV127" s="505"/>
      <c r="AW127" s="505"/>
      <c r="AX127" s="505"/>
      <c r="AY127" s="505"/>
      <c r="AZ127" s="505"/>
      <c r="BA127" s="505"/>
      <c r="BB127" s="505"/>
      <c r="BC127" s="505"/>
      <c r="BD127" s="509"/>
      <c r="BE127" s="505"/>
      <c r="BF127" s="505"/>
      <c r="BG127" s="505"/>
      <c r="BH127" s="505"/>
      <c r="BI127" s="505"/>
      <c r="BJ127" s="505"/>
      <c r="BK127" s="505"/>
      <c r="BL127" s="505"/>
      <c r="BM127" s="505"/>
      <c r="BN127" s="505"/>
      <c r="BO127" s="505"/>
      <c r="BP127" s="503">
        <f t="shared" si="7"/>
        <v>0</v>
      </c>
      <c r="BQ127" s="389">
        <f t="shared" si="5"/>
        <v>0</v>
      </c>
      <c r="BR127" s="575"/>
      <c r="BS127" s="370"/>
      <c r="BT127" s="370"/>
      <c r="BU127" s="370"/>
      <c r="BV127" s="370"/>
      <c r="BW127" s="370"/>
      <c r="BX127" s="370"/>
      <c r="BY127" s="370"/>
      <c r="BZ127" s="370"/>
      <c r="CA127" s="370"/>
      <c r="CB127" s="370"/>
      <c r="CC127" s="370"/>
      <c r="CD127" s="370"/>
      <c r="CE127" s="370"/>
      <c r="CF127" s="370"/>
      <c r="CG127" s="370"/>
      <c r="CH127" s="370"/>
      <c r="CI127" s="370"/>
      <c r="CJ127" s="370"/>
      <c r="CK127" s="370"/>
      <c r="CL127" s="370"/>
      <c r="CM127" s="370"/>
      <c r="CN127" s="370"/>
      <c r="CO127" s="370"/>
      <c r="CP127" s="371"/>
      <c r="CQ127" s="371"/>
    </row>
    <row r="128" spans="1:95" s="105" customFormat="1" ht="13.5" customHeight="1" x14ac:dyDescent="0.2">
      <c r="A128" s="107"/>
      <c r="B128" s="104"/>
      <c r="C128" s="315"/>
      <c r="D128" s="501"/>
      <c r="E128" s="502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  <c r="Y128" s="502"/>
      <c r="Z128" s="502"/>
      <c r="AA128" s="502"/>
      <c r="AB128" s="502"/>
      <c r="AC128" s="502"/>
      <c r="AD128" s="502"/>
      <c r="AE128" s="502"/>
      <c r="AF128" s="502"/>
      <c r="AG128" s="502"/>
      <c r="AH128" s="502"/>
      <c r="AI128" s="502"/>
      <c r="AJ128" s="502"/>
      <c r="AK128" s="502"/>
      <c r="AL128" s="502"/>
      <c r="AM128" s="502">
        <v>1</v>
      </c>
      <c r="AN128" s="502"/>
      <c r="AO128" s="502"/>
      <c r="AP128" s="502"/>
      <c r="AQ128" s="502"/>
      <c r="AR128" s="502"/>
      <c r="AS128" s="502"/>
      <c r="AT128" s="502"/>
      <c r="AU128" s="502"/>
      <c r="AV128" s="502"/>
      <c r="AW128" s="502"/>
      <c r="AX128" s="502"/>
      <c r="AY128" s="502"/>
      <c r="AZ128" s="502"/>
      <c r="BA128" s="502"/>
      <c r="BB128" s="502"/>
      <c r="BC128" s="502"/>
      <c r="BD128" s="510"/>
      <c r="BE128" s="502"/>
      <c r="BF128" s="502"/>
      <c r="BG128" s="502"/>
      <c r="BH128" s="502"/>
      <c r="BI128" s="502"/>
      <c r="BJ128" s="502"/>
      <c r="BK128" s="502"/>
      <c r="BL128" s="502"/>
      <c r="BM128" s="502"/>
      <c r="BN128" s="502"/>
      <c r="BO128" s="502"/>
      <c r="BP128" s="503">
        <f t="shared" ref="BP128:BP140" si="9">SUM(D128:BO128)</f>
        <v>1</v>
      </c>
      <c r="BQ128" s="390">
        <f t="shared" si="5"/>
        <v>0</v>
      </c>
      <c r="BR128" s="369"/>
      <c r="BS128" s="370"/>
      <c r="BT128" s="370"/>
      <c r="BU128" s="370"/>
      <c r="BV128" s="370"/>
      <c r="BW128" s="370"/>
      <c r="BX128" s="370"/>
      <c r="BY128" s="370"/>
      <c r="BZ128" s="370"/>
      <c r="CA128" s="370"/>
      <c r="CB128" s="370"/>
      <c r="CC128" s="370"/>
      <c r="CD128" s="370"/>
      <c r="CE128" s="370"/>
      <c r="CF128" s="370"/>
      <c r="CG128" s="370"/>
      <c r="CH128" s="370"/>
      <c r="CI128" s="370"/>
      <c r="CJ128" s="370"/>
      <c r="CK128" s="370"/>
      <c r="CL128" s="370"/>
      <c r="CM128" s="370"/>
      <c r="CN128" s="370"/>
      <c r="CO128" s="370"/>
      <c r="CP128" s="373"/>
      <c r="CQ128" s="373"/>
    </row>
    <row r="129" spans="1:95" s="102" customFormat="1" ht="13.5" customHeight="1" x14ac:dyDescent="0.2">
      <c r="A129" s="100">
        <v>60</v>
      </c>
      <c r="B129" s="106" t="s">
        <v>127</v>
      </c>
      <c r="C129" s="316" t="s">
        <v>128</v>
      </c>
      <c r="D129" s="508"/>
      <c r="E129" s="505"/>
      <c r="F129" s="505">
        <v>3</v>
      </c>
      <c r="G129" s="505"/>
      <c r="H129" s="505"/>
      <c r="I129" s="505"/>
      <c r="J129" s="505"/>
      <c r="K129" s="505"/>
      <c r="L129" s="505"/>
      <c r="M129" s="505"/>
      <c r="N129" s="505"/>
      <c r="O129" s="505"/>
      <c r="P129" s="505"/>
      <c r="Q129" s="505"/>
      <c r="R129" s="505"/>
      <c r="S129" s="505"/>
      <c r="T129" s="505"/>
      <c r="U129" s="505"/>
      <c r="V129" s="505"/>
      <c r="W129" s="505"/>
      <c r="X129" s="505"/>
      <c r="Y129" s="505"/>
      <c r="Z129" s="505"/>
      <c r="AA129" s="505"/>
      <c r="AB129" s="505"/>
      <c r="AC129" s="505"/>
      <c r="AD129" s="505"/>
      <c r="AE129" s="505"/>
      <c r="AF129" s="505"/>
      <c r="AG129" s="505"/>
      <c r="AH129" s="505"/>
      <c r="AI129" s="505"/>
      <c r="AJ129" s="505"/>
      <c r="AK129" s="505"/>
      <c r="AL129" s="505"/>
      <c r="AM129" s="505"/>
      <c r="AN129" s="505"/>
      <c r="AO129" s="505"/>
      <c r="AP129" s="505"/>
      <c r="AQ129" s="505"/>
      <c r="AR129" s="505"/>
      <c r="AS129" s="505"/>
      <c r="AT129" s="505"/>
      <c r="AU129" s="505"/>
      <c r="AV129" s="505"/>
      <c r="AW129" s="505"/>
      <c r="AX129" s="505"/>
      <c r="AY129" s="505"/>
      <c r="AZ129" s="505"/>
      <c r="BA129" s="505"/>
      <c r="BB129" s="505"/>
      <c r="BC129" s="505"/>
      <c r="BD129" s="505"/>
      <c r="BE129" s="509"/>
      <c r="BF129" s="505"/>
      <c r="BG129" s="505"/>
      <c r="BH129" s="505"/>
      <c r="BI129" s="505"/>
      <c r="BJ129" s="505"/>
      <c r="BK129" s="505"/>
      <c r="BL129" s="505"/>
      <c r="BM129" s="505"/>
      <c r="BN129" s="505"/>
      <c r="BO129" s="505"/>
      <c r="BP129" s="503">
        <f t="shared" si="9"/>
        <v>3</v>
      </c>
      <c r="BQ129" s="389">
        <f t="shared" si="5"/>
        <v>0</v>
      </c>
      <c r="BR129" s="575"/>
      <c r="BS129" s="370"/>
      <c r="BT129" s="370"/>
      <c r="BU129" s="370"/>
      <c r="BV129" s="370"/>
      <c r="BW129" s="370"/>
      <c r="BX129" s="370"/>
      <c r="BY129" s="370"/>
      <c r="BZ129" s="370"/>
      <c r="CA129" s="370"/>
      <c r="CB129" s="370"/>
      <c r="CC129" s="370"/>
      <c r="CD129" s="370"/>
      <c r="CE129" s="370"/>
      <c r="CF129" s="370"/>
      <c r="CG129" s="370"/>
      <c r="CH129" s="370"/>
      <c r="CI129" s="370"/>
      <c r="CJ129" s="370"/>
      <c r="CK129" s="370"/>
      <c r="CL129" s="370"/>
      <c r="CM129" s="370"/>
      <c r="CN129" s="370"/>
      <c r="CO129" s="370"/>
      <c r="CP129" s="371"/>
      <c r="CQ129" s="371"/>
    </row>
    <row r="130" spans="1:95" s="105" customFormat="1" ht="13.5" customHeight="1" x14ac:dyDescent="0.2">
      <c r="A130" s="107"/>
      <c r="B130" s="104"/>
      <c r="C130" s="315"/>
      <c r="D130" s="501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  <c r="Y130" s="502"/>
      <c r="Z130" s="502"/>
      <c r="AA130" s="502"/>
      <c r="AB130" s="502"/>
      <c r="AC130" s="502"/>
      <c r="AD130" s="502"/>
      <c r="AE130" s="502"/>
      <c r="AF130" s="502"/>
      <c r="AG130" s="502"/>
      <c r="AH130" s="502"/>
      <c r="AI130" s="502"/>
      <c r="AJ130" s="502"/>
      <c r="AK130" s="502"/>
      <c r="AL130" s="502"/>
      <c r="AM130" s="502"/>
      <c r="AN130" s="502"/>
      <c r="AO130" s="502"/>
      <c r="AP130" s="502"/>
      <c r="AQ130" s="502"/>
      <c r="AR130" s="502"/>
      <c r="AS130" s="502"/>
      <c r="AT130" s="502"/>
      <c r="AU130" s="502"/>
      <c r="AV130" s="502"/>
      <c r="AW130" s="502"/>
      <c r="AX130" s="502"/>
      <c r="AY130" s="502"/>
      <c r="AZ130" s="502"/>
      <c r="BA130" s="502"/>
      <c r="BB130" s="502"/>
      <c r="BC130" s="502"/>
      <c r="BD130" s="502"/>
      <c r="BE130" s="510"/>
      <c r="BF130" s="502"/>
      <c r="BG130" s="502"/>
      <c r="BH130" s="502"/>
      <c r="BI130" s="502"/>
      <c r="BJ130" s="502"/>
      <c r="BK130" s="502"/>
      <c r="BL130" s="502"/>
      <c r="BM130" s="502"/>
      <c r="BN130" s="502"/>
      <c r="BO130" s="502"/>
      <c r="BP130" s="503">
        <f t="shared" si="9"/>
        <v>0</v>
      </c>
      <c r="BQ130" s="390">
        <f t="shared" si="5"/>
        <v>0</v>
      </c>
      <c r="BR130" s="575"/>
      <c r="BS130" s="370"/>
      <c r="BT130" s="370"/>
      <c r="BU130" s="370"/>
      <c r="BV130" s="370"/>
      <c r="BW130" s="370"/>
      <c r="BX130" s="370"/>
      <c r="BY130" s="370"/>
      <c r="BZ130" s="370"/>
      <c r="CA130" s="370"/>
      <c r="CB130" s="370"/>
      <c r="CC130" s="370"/>
      <c r="CD130" s="370"/>
      <c r="CE130" s="370"/>
      <c r="CF130" s="370"/>
      <c r="CG130" s="370"/>
      <c r="CH130" s="370"/>
      <c r="CI130" s="370"/>
      <c r="CJ130" s="370"/>
      <c r="CK130" s="370"/>
      <c r="CL130" s="370"/>
      <c r="CM130" s="370"/>
      <c r="CN130" s="370"/>
      <c r="CO130" s="370"/>
      <c r="CP130" s="373"/>
      <c r="CQ130" s="373"/>
    </row>
    <row r="131" spans="1:95" s="102" customFormat="1" ht="13.5" customHeight="1" x14ac:dyDescent="0.2">
      <c r="A131" s="100">
        <v>61</v>
      </c>
      <c r="B131" s="106" t="s">
        <v>43</v>
      </c>
      <c r="C131" s="316" t="s">
        <v>109</v>
      </c>
      <c r="D131" s="508"/>
      <c r="E131" s="505"/>
      <c r="F131" s="505"/>
      <c r="G131" s="505"/>
      <c r="H131" s="505"/>
      <c r="I131" s="505"/>
      <c r="J131" s="505"/>
      <c r="K131" s="505"/>
      <c r="L131" s="505"/>
      <c r="M131" s="505"/>
      <c r="N131" s="505"/>
      <c r="O131" s="505"/>
      <c r="P131" s="505"/>
      <c r="Q131" s="505"/>
      <c r="R131" s="505"/>
      <c r="S131" s="505"/>
      <c r="T131" s="505"/>
      <c r="U131" s="505"/>
      <c r="V131" s="505"/>
      <c r="W131" s="505"/>
      <c r="X131" s="505"/>
      <c r="Y131" s="505"/>
      <c r="Z131" s="505"/>
      <c r="AA131" s="505"/>
      <c r="AB131" s="505"/>
      <c r="AC131" s="505"/>
      <c r="AD131" s="505"/>
      <c r="AE131" s="505"/>
      <c r="AF131" s="505"/>
      <c r="AG131" s="505"/>
      <c r="AH131" s="505"/>
      <c r="AI131" s="505"/>
      <c r="AJ131" s="505"/>
      <c r="AK131" s="505"/>
      <c r="AL131" s="505"/>
      <c r="AM131" s="505"/>
      <c r="AN131" s="505"/>
      <c r="AO131" s="505"/>
      <c r="AP131" s="505"/>
      <c r="AQ131" s="505"/>
      <c r="AR131" s="505"/>
      <c r="AS131" s="505"/>
      <c r="AT131" s="505"/>
      <c r="AU131" s="505"/>
      <c r="AV131" s="505"/>
      <c r="AW131" s="505"/>
      <c r="AX131" s="505"/>
      <c r="AY131" s="505"/>
      <c r="AZ131" s="505"/>
      <c r="BA131" s="505"/>
      <c r="BB131" s="505"/>
      <c r="BC131" s="505"/>
      <c r="BD131" s="505"/>
      <c r="BE131" s="371"/>
      <c r="BF131" s="509"/>
      <c r="BG131" s="505"/>
      <c r="BH131" s="505"/>
      <c r="BI131" s="505"/>
      <c r="BJ131" s="505"/>
      <c r="BK131" s="505"/>
      <c r="BL131" s="505"/>
      <c r="BM131" s="505"/>
      <c r="BN131" s="505"/>
      <c r="BO131" s="505"/>
      <c r="BP131" s="503">
        <f t="shared" si="9"/>
        <v>0</v>
      </c>
      <c r="BQ131" s="389">
        <f t="shared" si="5"/>
        <v>0</v>
      </c>
      <c r="BR131" s="575"/>
      <c r="BS131" s="370"/>
      <c r="BT131" s="370"/>
      <c r="BU131" s="370"/>
      <c r="BV131" s="370"/>
      <c r="BW131" s="370"/>
      <c r="BX131" s="370"/>
      <c r="BY131" s="370"/>
      <c r="BZ131" s="370"/>
      <c r="CA131" s="370"/>
      <c r="CB131" s="370"/>
      <c r="CC131" s="370"/>
      <c r="CD131" s="370"/>
      <c r="CE131" s="370"/>
      <c r="CF131" s="370"/>
      <c r="CG131" s="370"/>
      <c r="CH131" s="370"/>
      <c r="CI131" s="370"/>
      <c r="CJ131" s="370"/>
      <c r="CK131" s="370"/>
      <c r="CL131" s="370"/>
      <c r="CM131" s="370"/>
      <c r="CN131" s="370"/>
      <c r="CO131" s="370"/>
      <c r="CP131" s="371"/>
      <c r="CQ131" s="371"/>
    </row>
    <row r="132" spans="1:95" s="105" customFormat="1" ht="13.5" customHeight="1" x14ac:dyDescent="0.2">
      <c r="A132" s="107"/>
      <c r="B132" s="104"/>
      <c r="C132" s="321" t="s">
        <v>44</v>
      </c>
      <c r="D132" s="501"/>
      <c r="E132" s="502"/>
      <c r="F132" s="502"/>
      <c r="G132" s="502"/>
      <c r="H132" s="502"/>
      <c r="I132" s="502"/>
      <c r="J132" s="502"/>
      <c r="K132" s="502"/>
      <c r="L132" s="502"/>
      <c r="M132" s="502"/>
      <c r="N132" s="502"/>
      <c r="O132" s="502"/>
      <c r="P132" s="502"/>
      <c r="Q132" s="502"/>
      <c r="R132" s="502"/>
      <c r="S132" s="502"/>
      <c r="T132" s="502"/>
      <c r="U132" s="502"/>
      <c r="V132" s="502"/>
      <c r="W132" s="502"/>
      <c r="X132" s="502"/>
      <c r="Y132" s="502"/>
      <c r="Z132" s="502"/>
      <c r="AA132" s="502"/>
      <c r="AB132" s="502"/>
      <c r="AC132" s="502"/>
      <c r="AD132" s="502"/>
      <c r="AE132" s="502"/>
      <c r="AF132" s="502"/>
      <c r="AG132" s="502"/>
      <c r="AH132" s="502"/>
      <c r="AI132" s="502"/>
      <c r="AJ132" s="502"/>
      <c r="AK132" s="502"/>
      <c r="AL132" s="502"/>
      <c r="AM132" s="502"/>
      <c r="AN132" s="502"/>
      <c r="AO132" s="502"/>
      <c r="AP132" s="502"/>
      <c r="AQ132" s="502"/>
      <c r="AR132" s="502"/>
      <c r="AS132" s="502"/>
      <c r="AT132" s="502"/>
      <c r="AU132" s="502"/>
      <c r="AV132" s="502"/>
      <c r="AW132" s="502"/>
      <c r="AX132" s="502"/>
      <c r="AY132" s="502"/>
      <c r="AZ132" s="502"/>
      <c r="BA132" s="502"/>
      <c r="BB132" s="502"/>
      <c r="BC132" s="502"/>
      <c r="BD132" s="502"/>
      <c r="BE132" s="373"/>
      <c r="BF132" s="510"/>
      <c r="BG132" s="502"/>
      <c r="BH132" s="502"/>
      <c r="BI132" s="502"/>
      <c r="BJ132" s="502"/>
      <c r="BK132" s="502"/>
      <c r="BL132" s="502"/>
      <c r="BM132" s="502"/>
      <c r="BN132" s="502"/>
      <c r="BO132" s="502"/>
      <c r="BP132" s="503">
        <f t="shared" si="9"/>
        <v>0</v>
      </c>
      <c r="BQ132" s="390">
        <f t="shared" si="5"/>
        <v>0</v>
      </c>
      <c r="BR132" s="575"/>
      <c r="BS132" s="370"/>
      <c r="BT132" s="370"/>
      <c r="BU132" s="370"/>
      <c r="BV132" s="370"/>
      <c r="BW132" s="370"/>
      <c r="BX132" s="370"/>
      <c r="BY132" s="370"/>
      <c r="BZ132" s="370"/>
      <c r="CA132" s="370"/>
      <c r="CB132" s="370"/>
      <c r="CC132" s="370"/>
      <c r="CD132" s="370"/>
      <c r="CE132" s="370"/>
      <c r="CF132" s="370"/>
      <c r="CG132" s="370"/>
      <c r="CH132" s="370"/>
      <c r="CI132" s="370"/>
      <c r="CJ132" s="370"/>
      <c r="CK132" s="370"/>
      <c r="CL132" s="370"/>
      <c r="CM132" s="370"/>
      <c r="CN132" s="370"/>
      <c r="CO132" s="370"/>
      <c r="CP132" s="373"/>
      <c r="CQ132" s="373"/>
    </row>
    <row r="133" spans="1:95" s="102" customFormat="1" ht="13.5" customHeight="1" x14ac:dyDescent="0.2">
      <c r="A133" s="100">
        <v>62</v>
      </c>
      <c r="B133" s="101" t="s">
        <v>45</v>
      </c>
      <c r="C133" s="314" t="s">
        <v>176</v>
      </c>
      <c r="D133" s="508"/>
      <c r="E133" s="505"/>
      <c r="F133" s="505"/>
      <c r="G133" s="505"/>
      <c r="H133" s="505"/>
      <c r="I133" s="505"/>
      <c r="J133" s="505"/>
      <c r="K133" s="505"/>
      <c r="L133" s="505"/>
      <c r="M133" s="505"/>
      <c r="N133" s="505"/>
      <c r="O133" s="505"/>
      <c r="P133" s="505"/>
      <c r="Q133" s="505"/>
      <c r="R133" s="505"/>
      <c r="S133" s="512">
        <v>5</v>
      </c>
      <c r="T133" s="505"/>
      <c r="U133" s="505"/>
      <c r="V133" s="505"/>
      <c r="W133" s="505"/>
      <c r="X133" s="505"/>
      <c r="Y133" s="505"/>
      <c r="Z133" s="505"/>
      <c r="AA133" s="505"/>
      <c r="AB133" s="505"/>
      <c r="AC133" s="505"/>
      <c r="AD133" s="505"/>
      <c r="AE133" s="505"/>
      <c r="AF133" s="505"/>
      <c r="AG133" s="505"/>
      <c r="AH133" s="505"/>
      <c r="AI133" s="505"/>
      <c r="AJ133" s="505"/>
      <c r="AK133" s="505"/>
      <c r="AL133" s="505"/>
      <c r="AM133" s="505"/>
      <c r="AN133" s="505"/>
      <c r="AO133" s="505"/>
      <c r="AP133" s="505"/>
      <c r="AQ133" s="505"/>
      <c r="AR133" s="505"/>
      <c r="AS133" s="505"/>
      <c r="AT133" s="505"/>
      <c r="AU133" s="505"/>
      <c r="AV133" s="505"/>
      <c r="AW133" s="505"/>
      <c r="AX133" s="505"/>
      <c r="AY133" s="505"/>
      <c r="AZ133" s="505"/>
      <c r="BA133" s="505"/>
      <c r="BB133" s="505"/>
      <c r="BC133" s="505"/>
      <c r="BD133" s="505"/>
      <c r="BE133" s="505"/>
      <c r="BF133" s="371"/>
      <c r="BG133" s="562"/>
      <c r="BH133" s="505"/>
      <c r="BI133" s="505"/>
      <c r="BJ133" s="505"/>
      <c r="BK133" s="505"/>
      <c r="BL133" s="505"/>
      <c r="BM133" s="505"/>
      <c r="BN133" s="505"/>
      <c r="BO133" s="505"/>
      <c r="BP133" s="506">
        <f t="shared" si="9"/>
        <v>5</v>
      </c>
      <c r="BQ133" s="389">
        <f t="shared" si="5"/>
        <v>0</v>
      </c>
      <c r="BR133" s="369"/>
      <c r="BS133" s="370"/>
      <c r="BT133" s="370"/>
      <c r="BU133" s="370"/>
      <c r="BV133" s="370"/>
      <c r="BW133" s="370"/>
      <c r="BX133" s="370"/>
      <c r="BY133" s="370"/>
      <c r="BZ133" s="370"/>
      <c r="CA133" s="370"/>
      <c r="CB133" s="370"/>
      <c r="CC133" s="370"/>
      <c r="CD133" s="370"/>
      <c r="CE133" s="370"/>
      <c r="CF133" s="370"/>
      <c r="CG133" s="370"/>
      <c r="CH133" s="370"/>
      <c r="CI133" s="370"/>
      <c r="CJ133" s="370"/>
      <c r="CK133" s="370"/>
      <c r="CL133" s="370"/>
      <c r="CM133" s="370"/>
      <c r="CN133" s="370"/>
      <c r="CO133" s="370"/>
      <c r="CP133" s="371"/>
      <c r="CQ133" s="371"/>
    </row>
    <row r="134" spans="1:95" s="105" customFormat="1" ht="13.5" customHeight="1" x14ac:dyDescent="0.2">
      <c r="B134" s="104"/>
      <c r="C134" s="315" t="s">
        <v>46</v>
      </c>
      <c r="D134" s="501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13"/>
      <c r="T134" s="502"/>
      <c r="U134" s="502"/>
      <c r="V134" s="502"/>
      <c r="W134" s="502"/>
      <c r="X134" s="502"/>
      <c r="Y134" s="502"/>
      <c r="Z134" s="502"/>
      <c r="AA134" s="502"/>
      <c r="AB134" s="502"/>
      <c r="AC134" s="502"/>
      <c r="AD134" s="502"/>
      <c r="AE134" s="502"/>
      <c r="AF134" s="502"/>
      <c r="AG134" s="502"/>
      <c r="AH134" s="502"/>
      <c r="AI134" s="502"/>
      <c r="AJ134" s="502"/>
      <c r="AK134" s="502"/>
      <c r="AL134" s="502"/>
      <c r="AM134" s="502"/>
      <c r="AN134" s="502"/>
      <c r="AO134" s="502"/>
      <c r="AP134" s="502"/>
      <c r="AQ134" s="502"/>
      <c r="AR134" s="502"/>
      <c r="AS134" s="502"/>
      <c r="AT134" s="502"/>
      <c r="AU134" s="502"/>
      <c r="AV134" s="502"/>
      <c r="AW134" s="502"/>
      <c r="AX134" s="502"/>
      <c r="AY134" s="502"/>
      <c r="AZ134" s="502"/>
      <c r="BA134" s="502"/>
      <c r="BB134" s="502"/>
      <c r="BC134" s="502"/>
      <c r="BD134" s="502"/>
      <c r="BE134" s="502"/>
      <c r="BF134" s="373"/>
      <c r="BG134" s="563"/>
      <c r="BH134" s="502"/>
      <c r="BI134" s="502"/>
      <c r="BJ134" s="502"/>
      <c r="BK134" s="502"/>
      <c r="BL134" s="502"/>
      <c r="BM134" s="502"/>
      <c r="BN134" s="502"/>
      <c r="BO134" s="502"/>
      <c r="BP134" s="503">
        <f t="shared" si="9"/>
        <v>0</v>
      </c>
      <c r="BQ134" s="390">
        <f t="shared" si="5"/>
        <v>0</v>
      </c>
      <c r="BR134" s="369"/>
      <c r="BS134" s="370"/>
      <c r="BT134" s="370"/>
      <c r="BU134" s="370"/>
      <c r="BV134" s="370"/>
      <c r="BW134" s="370"/>
      <c r="BX134" s="370"/>
      <c r="BY134" s="370"/>
      <c r="BZ134" s="370"/>
      <c r="CA134" s="370"/>
      <c r="CB134" s="370"/>
      <c r="CC134" s="370"/>
      <c r="CD134" s="370"/>
      <c r="CE134" s="370"/>
      <c r="CF134" s="370"/>
      <c r="CG134" s="370"/>
      <c r="CH134" s="370"/>
      <c r="CI134" s="370"/>
      <c r="CJ134" s="370"/>
      <c r="CK134" s="370"/>
      <c r="CL134" s="370"/>
      <c r="CM134" s="370"/>
      <c r="CN134" s="370"/>
      <c r="CO134" s="370"/>
      <c r="CP134" s="373"/>
      <c r="CQ134" s="373"/>
    </row>
    <row r="135" spans="1:95" s="102" customFormat="1" ht="13.5" customHeight="1" x14ac:dyDescent="0.2">
      <c r="A135" s="102">
        <v>63</v>
      </c>
      <c r="B135" s="106" t="s">
        <v>65</v>
      </c>
      <c r="C135" s="316" t="s">
        <v>111</v>
      </c>
      <c r="D135" s="508"/>
      <c r="E135" s="505"/>
      <c r="F135" s="505"/>
      <c r="G135" s="505"/>
      <c r="H135" s="505"/>
      <c r="I135" s="505"/>
      <c r="J135" s="505"/>
      <c r="K135" s="505"/>
      <c r="L135" s="505"/>
      <c r="M135" s="505"/>
      <c r="N135" s="505"/>
      <c r="O135" s="505"/>
      <c r="P135" s="505"/>
      <c r="Q135" s="505"/>
      <c r="R135" s="505"/>
      <c r="S135" s="505"/>
      <c r="T135" s="505"/>
      <c r="U135" s="505"/>
      <c r="V135" s="505"/>
      <c r="W135" s="505"/>
      <c r="X135" s="505">
        <v>3</v>
      </c>
      <c r="Y135" s="505"/>
      <c r="Z135" s="505"/>
      <c r="AA135" s="505"/>
      <c r="AB135" s="505"/>
      <c r="AC135" s="505"/>
      <c r="AD135" s="505"/>
      <c r="AE135" s="505"/>
      <c r="AF135" s="505"/>
      <c r="AG135" s="505"/>
      <c r="AH135" s="505"/>
      <c r="AI135" s="505"/>
      <c r="AJ135" s="505"/>
      <c r="AK135" s="505"/>
      <c r="AL135" s="505"/>
      <c r="AM135" s="505"/>
      <c r="AN135" s="505"/>
      <c r="AO135" s="505"/>
      <c r="AP135" s="505"/>
      <c r="AQ135" s="505"/>
      <c r="AR135" s="505"/>
      <c r="AS135" s="505"/>
      <c r="AT135" s="505"/>
      <c r="AU135" s="505"/>
      <c r="AV135" s="505"/>
      <c r="AW135" s="505"/>
      <c r="AX135" s="505"/>
      <c r="AY135" s="505"/>
      <c r="AZ135" s="505"/>
      <c r="BA135" s="505"/>
      <c r="BB135" s="505"/>
      <c r="BC135" s="505"/>
      <c r="BD135" s="505"/>
      <c r="BE135" s="505"/>
      <c r="BF135" s="505"/>
      <c r="BG135" s="505"/>
      <c r="BH135" s="505"/>
      <c r="BI135" s="505"/>
      <c r="BJ135" s="505">
        <v>3</v>
      </c>
      <c r="BK135" s="505"/>
      <c r="BL135" s="505"/>
      <c r="BM135" s="505"/>
      <c r="BN135" s="505"/>
      <c r="BO135" s="505"/>
      <c r="BP135" s="503">
        <f t="shared" si="9"/>
        <v>6</v>
      </c>
      <c r="BQ135" s="389">
        <f t="shared" si="5"/>
        <v>0</v>
      </c>
      <c r="BR135" s="575"/>
      <c r="BS135" s="370"/>
      <c r="BT135" s="370"/>
      <c r="BU135" s="370"/>
      <c r="BV135" s="370"/>
      <c r="BW135" s="370"/>
      <c r="BX135" s="370"/>
      <c r="BY135" s="370"/>
      <c r="BZ135" s="370"/>
      <c r="CA135" s="370"/>
      <c r="CB135" s="370"/>
      <c r="CC135" s="370"/>
      <c r="CD135" s="370"/>
      <c r="CE135" s="370"/>
      <c r="CF135" s="370"/>
      <c r="CG135" s="370"/>
      <c r="CH135" s="370"/>
      <c r="CI135" s="370"/>
      <c r="CJ135" s="370"/>
      <c r="CK135" s="370"/>
      <c r="CL135" s="370"/>
      <c r="CM135" s="370"/>
      <c r="CN135" s="370"/>
      <c r="CO135" s="370"/>
      <c r="CP135" s="371"/>
      <c r="CQ135" s="371"/>
    </row>
    <row r="136" spans="1:95" s="105" customFormat="1" ht="13.5" customHeight="1" x14ac:dyDescent="0.2">
      <c r="B136" s="104"/>
      <c r="C136" s="315"/>
      <c r="D136" s="501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502"/>
      <c r="Z136" s="502">
        <v>2</v>
      </c>
      <c r="AA136" s="502"/>
      <c r="AB136" s="502"/>
      <c r="AC136" s="502"/>
      <c r="AD136" s="502"/>
      <c r="AE136" s="502"/>
      <c r="AF136" s="502"/>
      <c r="AG136" s="502"/>
      <c r="AH136" s="502"/>
      <c r="AI136" s="502"/>
      <c r="AJ136" s="502"/>
      <c r="AK136" s="502"/>
      <c r="AL136" s="502"/>
      <c r="AM136" s="502"/>
      <c r="AN136" s="502"/>
      <c r="AO136" s="502"/>
      <c r="AP136" s="502"/>
      <c r="AQ136" s="502"/>
      <c r="AR136" s="502"/>
      <c r="AS136" s="502"/>
      <c r="AT136" s="502"/>
      <c r="AU136" s="502"/>
      <c r="AV136" s="502"/>
      <c r="AW136" s="502"/>
      <c r="AX136" s="502"/>
      <c r="AY136" s="502"/>
      <c r="AZ136" s="502"/>
      <c r="BA136" s="502"/>
      <c r="BB136" s="502"/>
      <c r="BC136" s="502"/>
      <c r="BD136" s="502"/>
      <c r="BE136" s="502"/>
      <c r="BF136" s="502"/>
      <c r="BG136" s="502"/>
      <c r="BH136" s="502"/>
      <c r="BI136" s="502"/>
      <c r="BJ136" s="502">
        <v>3</v>
      </c>
      <c r="BK136" s="502"/>
      <c r="BL136" s="502"/>
      <c r="BM136" s="502"/>
      <c r="BN136" s="502"/>
      <c r="BO136" s="502"/>
      <c r="BP136" s="503">
        <f t="shared" si="9"/>
        <v>5</v>
      </c>
      <c r="BQ136" s="390">
        <f t="shared" si="5"/>
        <v>0</v>
      </c>
      <c r="BR136" s="575"/>
      <c r="BS136" s="370"/>
      <c r="BT136" s="370"/>
      <c r="BU136" s="370"/>
      <c r="BV136" s="370"/>
      <c r="BW136" s="370"/>
      <c r="BX136" s="370"/>
      <c r="BY136" s="370"/>
      <c r="BZ136" s="370"/>
      <c r="CA136" s="370"/>
      <c r="CB136" s="370"/>
      <c r="CC136" s="370"/>
      <c r="CD136" s="370"/>
      <c r="CE136" s="370"/>
      <c r="CF136" s="370"/>
      <c r="CG136" s="370"/>
      <c r="CH136" s="370"/>
      <c r="CI136" s="370"/>
      <c r="CJ136" s="370"/>
      <c r="CK136" s="370"/>
      <c r="CL136" s="370"/>
      <c r="CM136" s="370"/>
      <c r="CN136" s="370"/>
      <c r="CO136" s="370"/>
      <c r="CP136" s="373"/>
      <c r="CQ136" s="373"/>
    </row>
    <row r="137" spans="1:95" s="102" customFormat="1" ht="13.5" customHeight="1" x14ac:dyDescent="0.2">
      <c r="A137" s="102">
        <v>64</v>
      </c>
      <c r="B137" s="106" t="s">
        <v>138</v>
      </c>
      <c r="C137" s="316" t="s">
        <v>237</v>
      </c>
      <c r="D137" s="508"/>
      <c r="E137" s="512">
        <v>3</v>
      </c>
      <c r="F137" s="512">
        <v>4</v>
      </c>
      <c r="G137" s="505"/>
      <c r="H137" s="505">
        <v>1</v>
      </c>
      <c r="I137" s="505"/>
      <c r="J137" s="505"/>
      <c r="K137" s="505"/>
      <c r="L137" s="505"/>
      <c r="M137" s="505"/>
      <c r="N137" s="505">
        <v>11</v>
      </c>
      <c r="O137" s="505"/>
      <c r="P137" s="505"/>
      <c r="Q137" s="505"/>
      <c r="R137" s="505"/>
      <c r="S137" s="505"/>
      <c r="T137" s="512">
        <v>6</v>
      </c>
      <c r="U137" s="505"/>
      <c r="V137" s="505"/>
      <c r="W137" s="505"/>
      <c r="X137" s="512">
        <v>5</v>
      </c>
      <c r="Y137" s="505"/>
      <c r="Z137" s="512">
        <v>6</v>
      </c>
      <c r="AA137" s="505"/>
      <c r="AB137" s="505"/>
      <c r="AC137" s="505"/>
      <c r="AD137" s="505"/>
      <c r="AE137" s="505">
        <v>1</v>
      </c>
      <c r="AF137" s="505">
        <v>1</v>
      </c>
      <c r="AG137" s="512">
        <v>12</v>
      </c>
      <c r="AH137" s="505"/>
      <c r="AI137" s="505"/>
      <c r="AJ137" s="505"/>
      <c r="AK137" s="505"/>
      <c r="AL137" s="505"/>
      <c r="AM137" s="505"/>
      <c r="AN137" s="505"/>
      <c r="AO137" s="505"/>
      <c r="AP137" s="505"/>
      <c r="AQ137" s="505"/>
      <c r="AR137" s="512">
        <v>36</v>
      </c>
      <c r="AS137" s="505"/>
      <c r="AT137" s="512">
        <v>3</v>
      </c>
      <c r="AU137" s="512"/>
      <c r="AV137" s="505"/>
      <c r="AW137" s="505"/>
      <c r="AX137" s="505"/>
      <c r="AY137" s="505"/>
      <c r="AZ137" s="505"/>
      <c r="BA137" s="505"/>
      <c r="BB137" s="505"/>
      <c r="BC137" s="505"/>
      <c r="BD137" s="505"/>
      <c r="BE137" s="505"/>
      <c r="BF137" s="505"/>
      <c r="BG137" s="519"/>
      <c r="BH137" s="521"/>
      <c r="BI137" s="505"/>
      <c r="BJ137" s="512">
        <v>35</v>
      </c>
      <c r="BK137" s="505"/>
      <c r="BL137" s="505"/>
      <c r="BM137" s="505"/>
      <c r="BN137" s="505">
        <v>1</v>
      </c>
      <c r="BO137" s="505"/>
      <c r="BP137" s="506">
        <f t="shared" si="9"/>
        <v>125</v>
      </c>
      <c r="BQ137" s="389">
        <f t="shared" si="5"/>
        <v>0</v>
      </c>
      <c r="BR137" s="369"/>
      <c r="BS137" s="370"/>
      <c r="BT137" s="370"/>
      <c r="BU137" s="370"/>
      <c r="BV137" s="370"/>
      <c r="BW137" s="370"/>
      <c r="BX137" s="370"/>
      <c r="BY137" s="370"/>
      <c r="BZ137" s="370"/>
      <c r="CA137" s="370"/>
      <c r="CB137" s="370"/>
      <c r="CC137" s="370"/>
      <c r="CD137" s="370"/>
      <c r="CE137" s="370"/>
      <c r="CF137" s="370"/>
      <c r="CG137" s="370"/>
      <c r="CH137" s="370"/>
      <c r="CI137" s="370"/>
      <c r="CJ137" s="370"/>
      <c r="CK137" s="370"/>
      <c r="CL137" s="370"/>
      <c r="CM137" s="370"/>
      <c r="CN137" s="370"/>
      <c r="CO137" s="370"/>
      <c r="CP137" s="371"/>
      <c r="CQ137" s="371"/>
    </row>
    <row r="138" spans="1:95" s="105" customFormat="1" ht="13.5" customHeight="1" x14ac:dyDescent="0.2">
      <c r="A138" s="107"/>
      <c r="B138" s="104"/>
      <c r="C138" s="317"/>
      <c r="D138" s="501"/>
      <c r="E138" s="502"/>
      <c r="F138" s="502"/>
      <c r="G138" s="502"/>
      <c r="H138" s="502"/>
      <c r="I138" s="502"/>
      <c r="J138" s="502"/>
      <c r="K138" s="502"/>
      <c r="L138" s="502"/>
      <c r="M138" s="502"/>
      <c r="N138" s="502"/>
      <c r="O138" s="502"/>
      <c r="P138" s="502"/>
      <c r="Q138" s="502"/>
      <c r="R138" s="502"/>
      <c r="S138" s="502"/>
      <c r="T138" s="513">
        <v>3</v>
      </c>
      <c r="U138" s="502"/>
      <c r="V138" s="502"/>
      <c r="W138" s="502"/>
      <c r="X138" s="513">
        <v>13</v>
      </c>
      <c r="Y138" s="502"/>
      <c r="Z138" s="513">
        <v>7</v>
      </c>
      <c r="AA138" s="502"/>
      <c r="AB138" s="502"/>
      <c r="AC138" s="502"/>
      <c r="AD138" s="502"/>
      <c r="AE138" s="502"/>
      <c r="AF138" s="513"/>
      <c r="AG138" s="513">
        <v>7</v>
      </c>
      <c r="AH138" s="502"/>
      <c r="AI138" s="502"/>
      <c r="AJ138" s="502"/>
      <c r="AK138" s="502"/>
      <c r="AL138" s="502"/>
      <c r="AM138" s="502"/>
      <c r="AN138" s="502"/>
      <c r="AO138" s="502"/>
      <c r="AP138" s="502"/>
      <c r="AQ138" s="502"/>
      <c r="AR138" s="513">
        <v>15</v>
      </c>
      <c r="AS138" s="502"/>
      <c r="AT138" s="502">
        <v>4</v>
      </c>
      <c r="AU138" s="502">
        <v>1</v>
      </c>
      <c r="AV138" s="502"/>
      <c r="AW138" s="502"/>
      <c r="AX138" s="502"/>
      <c r="AY138" s="502"/>
      <c r="AZ138" s="502"/>
      <c r="BA138" s="502"/>
      <c r="BB138" s="502"/>
      <c r="BC138" s="502"/>
      <c r="BD138" s="502"/>
      <c r="BE138" s="502"/>
      <c r="BF138" s="502"/>
      <c r="BG138" s="520"/>
      <c r="BH138" s="522"/>
      <c r="BI138" s="502"/>
      <c r="BJ138" s="513">
        <v>10</v>
      </c>
      <c r="BK138" s="502"/>
      <c r="BL138" s="502"/>
      <c r="BM138" s="502"/>
      <c r="BN138" s="513"/>
      <c r="BO138" s="502"/>
      <c r="BP138" s="503">
        <f t="shared" si="9"/>
        <v>60</v>
      </c>
      <c r="BQ138" s="390">
        <f t="shared" si="5"/>
        <v>0</v>
      </c>
      <c r="BR138" s="369"/>
      <c r="BS138" s="370"/>
      <c r="BT138" s="370"/>
      <c r="BU138" s="370"/>
      <c r="BV138" s="370"/>
      <c r="BW138" s="370"/>
      <c r="BX138" s="370"/>
      <c r="BY138" s="370"/>
      <c r="BZ138" s="370"/>
      <c r="CA138" s="370"/>
      <c r="CB138" s="370"/>
      <c r="CC138" s="370"/>
      <c r="CD138" s="370"/>
      <c r="CE138" s="370"/>
      <c r="CF138" s="370"/>
      <c r="CG138" s="370"/>
      <c r="CH138" s="370"/>
      <c r="CI138" s="370"/>
      <c r="CJ138" s="370"/>
      <c r="CK138" s="370"/>
      <c r="CL138" s="370"/>
      <c r="CM138" s="370"/>
      <c r="CN138" s="370"/>
      <c r="CO138" s="370"/>
      <c r="CP138" s="373"/>
      <c r="CQ138" s="373"/>
    </row>
    <row r="139" spans="1:95" s="102" customFormat="1" ht="13.5" customHeight="1" x14ac:dyDescent="0.2">
      <c r="A139" s="100">
        <v>65</v>
      </c>
      <c r="B139" s="101" t="s">
        <v>57</v>
      </c>
      <c r="C139" s="316" t="s">
        <v>177</v>
      </c>
      <c r="D139" s="508"/>
      <c r="E139" s="505"/>
      <c r="F139" s="505"/>
      <c r="G139" s="505"/>
      <c r="H139" s="505"/>
      <c r="I139" s="505"/>
      <c r="J139" s="505"/>
      <c r="K139" s="505"/>
      <c r="L139" s="505"/>
      <c r="M139" s="505"/>
      <c r="N139" s="505"/>
      <c r="O139" s="505"/>
      <c r="P139" s="505"/>
      <c r="Q139" s="505"/>
      <c r="R139" s="505"/>
      <c r="S139" s="505"/>
      <c r="T139" s="505"/>
      <c r="U139" s="505"/>
      <c r="V139" s="505"/>
      <c r="W139" s="505"/>
      <c r="X139" s="505"/>
      <c r="Y139" s="505"/>
      <c r="Z139" s="505"/>
      <c r="AA139" s="505"/>
      <c r="AB139" s="505"/>
      <c r="AC139" s="505"/>
      <c r="AD139" s="505"/>
      <c r="AE139" s="505"/>
      <c r="AF139" s="505"/>
      <c r="AG139" s="505"/>
      <c r="AH139" s="505"/>
      <c r="AI139" s="505"/>
      <c r="AJ139" s="505"/>
      <c r="AK139" s="505"/>
      <c r="AL139" s="505"/>
      <c r="AM139" s="505"/>
      <c r="AN139" s="505"/>
      <c r="AO139" s="505"/>
      <c r="AP139" s="505"/>
      <c r="AQ139" s="505"/>
      <c r="AR139" s="505"/>
      <c r="AS139" s="505"/>
      <c r="AT139" s="505"/>
      <c r="AU139" s="505"/>
      <c r="AV139" s="505"/>
      <c r="AW139" s="505"/>
      <c r="AX139" s="505"/>
      <c r="AY139" s="505"/>
      <c r="AZ139" s="505"/>
      <c r="BA139" s="505"/>
      <c r="BB139" s="505"/>
      <c r="BC139" s="505"/>
      <c r="BD139" s="505"/>
      <c r="BE139" s="505"/>
      <c r="BF139" s="505"/>
      <c r="BG139" s="505"/>
      <c r="BH139" s="505"/>
      <c r="BI139" s="505"/>
      <c r="BJ139" s="505"/>
      <c r="BK139" s="505"/>
      <c r="BL139" s="505"/>
      <c r="BM139" s="505"/>
      <c r="BN139" s="505"/>
      <c r="BO139" s="505"/>
      <c r="BP139" s="503">
        <f t="shared" si="9"/>
        <v>0</v>
      </c>
      <c r="BQ139" s="389">
        <f t="shared" si="5"/>
        <v>0</v>
      </c>
      <c r="BR139" s="575"/>
      <c r="BS139" s="370"/>
      <c r="BT139" s="370"/>
      <c r="BU139" s="370"/>
      <c r="BV139" s="370"/>
      <c r="BW139" s="370"/>
      <c r="BX139" s="370"/>
      <c r="BY139" s="370"/>
      <c r="BZ139" s="370"/>
      <c r="CA139" s="370"/>
      <c r="CB139" s="370"/>
      <c r="CC139" s="370"/>
      <c r="CD139" s="370"/>
      <c r="CE139" s="370"/>
      <c r="CF139" s="370"/>
      <c r="CG139" s="370"/>
      <c r="CH139" s="370"/>
      <c r="CI139" s="370"/>
      <c r="CJ139" s="370"/>
      <c r="CK139" s="370"/>
      <c r="CL139" s="370"/>
      <c r="CM139" s="370"/>
      <c r="CN139" s="370"/>
      <c r="CO139" s="370"/>
      <c r="CP139" s="371"/>
      <c r="CQ139" s="371"/>
    </row>
    <row r="140" spans="1:95" s="105" customFormat="1" ht="13.5" customHeight="1" x14ac:dyDescent="0.2">
      <c r="B140" s="104"/>
      <c r="C140" s="315" t="s">
        <v>265</v>
      </c>
      <c r="D140" s="501"/>
      <c r="E140" s="502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502"/>
      <c r="T140" s="502"/>
      <c r="U140" s="502"/>
      <c r="V140" s="502"/>
      <c r="W140" s="502"/>
      <c r="X140" s="502"/>
      <c r="Y140" s="502"/>
      <c r="Z140" s="502"/>
      <c r="AA140" s="502"/>
      <c r="AB140" s="502"/>
      <c r="AC140" s="502"/>
      <c r="AD140" s="502"/>
      <c r="AE140" s="502"/>
      <c r="AF140" s="502"/>
      <c r="AG140" s="502"/>
      <c r="AH140" s="502"/>
      <c r="AI140" s="502"/>
      <c r="AJ140" s="502"/>
      <c r="AK140" s="502"/>
      <c r="AL140" s="502"/>
      <c r="AM140" s="502"/>
      <c r="AN140" s="502"/>
      <c r="AO140" s="502"/>
      <c r="AP140" s="502"/>
      <c r="AQ140" s="502"/>
      <c r="AR140" s="502"/>
      <c r="AS140" s="502"/>
      <c r="AT140" s="502"/>
      <c r="AU140" s="502"/>
      <c r="AV140" s="502"/>
      <c r="AW140" s="502"/>
      <c r="AX140" s="502"/>
      <c r="AY140" s="502"/>
      <c r="AZ140" s="502"/>
      <c r="BA140" s="502"/>
      <c r="BB140" s="502"/>
      <c r="BC140" s="502"/>
      <c r="BD140" s="502"/>
      <c r="BE140" s="502"/>
      <c r="BF140" s="502"/>
      <c r="BG140" s="502"/>
      <c r="BH140" s="502"/>
      <c r="BI140" s="502"/>
      <c r="BJ140" s="502"/>
      <c r="BK140" s="502"/>
      <c r="BL140" s="502"/>
      <c r="BM140" s="502"/>
      <c r="BN140" s="502"/>
      <c r="BO140" s="502"/>
      <c r="BP140" s="503">
        <f t="shared" si="9"/>
        <v>0</v>
      </c>
      <c r="BQ140" s="390">
        <f t="shared" si="5"/>
        <v>0</v>
      </c>
      <c r="BR140" s="575"/>
      <c r="BS140" s="370"/>
      <c r="BT140" s="370"/>
      <c r="BU140" s="370"/>
      <c r="BV140" s="370"/>
      <c r="BW140" s="370"/>
      <c r="BX140" s="370"/>
      <c r="BY140" s="370"/>
      <c r="BZ140" s="370"/>
      <c r="CA140" s="370"/>
      <c r="CB140" s="370"/>
      <c r="CC140" s="370"/>
      <c r="CD140" s="370"/>
      <c r="CE140" s="370"/>
      <c r="CF140" s="370"/>
      <c r="CG140" s="370"/>
      <c r="CH140" s="370"/>
      <c r="CI140" s="370"/>
      <c r="CJ140" s="370"/>
      <c r="CK140" s="370"/>
      <c r="CL140" s="370"/>
      <c r="CM140" s="370"/>
      <c r="CN140" s="370"/>
      <c r="CO140" s="370"/>
      <c r="CP140" s="373"/>
      <c r="CQ140" s="373"/>
    </row>
    <row r="141" spans="1:95" s="102" customFormat="1" ht="13.5" customHeight="1" x14ac:dyDescent="0.2">
      <c r="A141" s="102">
        <v>66</v>
      </c>
      <c r="B141" s="101" t="s">
        <v>47</v>
      </c>
      <c r="C141" s="316" t="s">
        <v>113</v>
      </c>
      <c r="D141" s="508"/>
      <c r="E141" s="512">
        <v>64</v>
      </c>
      <c r="F141" s="505">
        <v>1</v>
      </c>
      <c r="G141" s="505"/>
      <c r="H141" s="512"/>
      <c r="I141" s="512">
        <v>3</v>
      </c>
      <c r="J141" s="505"/>
      <c r="K141" s="505"/>
      <c r="L141" s="505">
        <v>4</v>
      </c>
      <c r="M141" s="512"/>
      <c r="N141" s="512">
        <v>16</v>
      </c>
      <c r="O141" s="505"/>
      <c r="P141" s="505"/>
      <c r="Q141" s="505"/>
      <c r="R141" s="505"/>
      <c r="S141" s="512">
        <v>38</v>
      </c>
      <c r="T141" s="512">
        <v>115</v>
      </c>
      <c r="U141" s="512">
        <v>3</v>
      </c>
      <c r="V141" s="505"/>
      <c r="W141" s="505"/>
      <c r="X141" s="512">
        <v>2</v>
      </c>
      <c r="Y141" s="505"/>
      <c r="Z141" s="512">
        <v>304</v>
      </c>
      <c r="AA141" s="512">
        <v>29</v>
      </c>
      <c r="AB141" s="505"/>
      <c r="AC141" s="512"/>
      <c r="AD141" s="512">
        <v>6</v>
      </c>
      <c r="AE141" s="505"/>
      <c r="AF141" s="512"/>
      <c r="AG141" s="512">
        <v>4</v>
      </c>
      <c r="AH141" s="505"/>
      <c r="AI141" s="505"/>
      <c r="AJ141" s="505"/>
      <c r="AK141" s="505"/>
      <c r="AL141" s="505"/>
      <c r="AM141" s="505"/>
      <c r="AN141" s="505"/>
      <c r="AO141" s="512"/>
      <c r="AP141" s="505"/>
      <c r="AQ141" s="505"/>
      <c r="AR141" s="512">
        <v>143</v>
      </c>
      <c r="AS141" s="505"/>
      <c r="AT141" s="512"/>
      <c r="AU141" s="512"/>
      <c r="AV141" s="505"/>
      <c r="AW141" s="512">
        <v>4</v>
      </c>
      <c r="AX141" s="505"/>
      <c r="AY141" s="505"/>
      <c r="AZ141" s="505"/>
      <c r="BA141" s="512">
        <v>8</v>
      </c>
      <c r="BB141" s="512">
        <v>45</v>
      </c>
      <c r="BC141" s="512"/>
      <c r="BD141" s="512"/>
      <c r="BE141" s="505"/>
      <c r="BF141" s="505"/>
      <c r="BG141" s="512"/>
      <c r="BH141" s="512">
        <v>15</v>
      </c>
      <c r="BI141" s="509"/>
      <c r="BJ141" s="512">
        <v>148</v>
      </c>
      <c r="BK141" s="505"/>
      <c r="BL141" s="505"/>
      <c r="BM141" s="505"/>
      <c r="BN141" s="505"/>
      <c r="BO141" s="505">
        <v>99</v>
      </c>
      <c r="BP141" s="506">
        <f t="shared" ref="BP141:BP154" si="10">SUM(D141:BO141)</f>
        <v>1051</v>
      </c>
      <c r="BQ141" s="389">
        <f t="shared" si="5"/>
        <v>0</v>
      </c>
      <c r="BR141" s="369"/>
      <c r="BS141" s="370"/>
      <c r="BT141" s="370"/>
      <c r="BU141" s="370"/>
      <c r="BV141" s="370"/>
      <c r="BW141" s="370"/>
      <c r="BX141" s="370"/>
      <c r="BY141" s="370"/>
      <c r="BZ141" s="370"/>
      <c r="CA141" s="370"/>
      <c r="CB141" s="370"/>
      <c r="CC141" s="370"/>
      <c r="CD141" s="370"/>
      <c r="CE141" s="370"/>
      <c r="CF141" s="370"/>
      <c r="CG141" s="370"/>
      <c r="CH141" s="370"/>
      <c r="CI141" s="370"/>
      <c r="CJ141" s="370"/>
      <c r="CK141" s="370"/>
      <c r="CL141" s="370"/>
      <c r="CM141" s="370"/>
      <c r="CN141" s="370"/>
      <c r="CO141" s="370"/>
      <c r="CP141" s="371"/>
      <c r="CQ141" s="371"/>
    </row>
    <row r="142" spans="1:95" s="105" customFormat="1" ht="13.5" customHeight="1" x14ac:dyDescent="0.2">
      <c r="B142" s="104"/>
      <c r="C142" s="315"/>
      <c r="D142" s="501">
        <v>1</v>
      </c>
      <c r="E142" s="513">
        <v>40</v>
      </c>
      <c r="F142" s="502"/>
      <c r="G142" s="502"/>
      <c r="H142" s="502"/>
      <c r="I142" s="502">
        <v>3</v>
      </c>
      <c r="J142" s="502"/>
      <c r="K142" s="502"/>
      <c r="L142" s="502"/>
      <c r="M142" s="502">
        <v>6</v>
      </c>
      <c r="N142" s="513">
        <v>51</v>
      </c>
      <c r="O142" s="502"/>
      <c r="P142" s="502"/>
      <c r="Q142" s="502"/>
      <c r="R142" s="502"/>
      <c r="S142" s="502">
        <v>1</v>
      </c>
      <c r="T142" s="513">
        <v>70</v>
      </c>
      <c r="U142" s="502"/>
      <c r="V142" s="502"/>
      <c r="W142" s="502"/>
      <c r="X142" s="502"/>
      <c r="Y142" s="502"/>
      <c r="Z142" s="513">
        <v>145</v>
      </c>
      <c r="AA142" s="502"/>
      <c r="AB142" s="502"/>
      <c r="AC142" s="502">
        <v>2</v>
      </c>
      <c r="AD142" s="502"/>
      <c r="AE142" s="502">
        <v>3</v>
      </c>
      <c r="AF142" s="502"/>
      <c r="AG142" s="502">
        <v>1</v>
      </c>
      <c r="AH142" s="502">
        <v>1</v>
      </c>
      <c r="AI142" s="502"/>
      <c r="AJ142" s="502"/>
      <c r="AK142" s="502"/>
      <c r="AL142" s="502"/>
      <c r="AM142" s="502"/>
      <c r="AN142" s="502"/>
      <c r="AO142" s="502">
        <v>2</v>
      </c>
      <c r="AP142" s="502"/>
      <c r="AQ142" s="502"/>
      <c r="AR142" s="513">
        <v>56</v>
      </c>
      <c r="AS142" s="502"/>
      <c r="AT142" s="502"/>
      <c r="AU142" s="502">
        <v>2</v>
      </c>
      <c r="AV142" s="502"/>
      <c r="AW142" s="502"/>
      <c r="AX142" s="502"/>
      <c r="AY142" s="502"/>
      <c r="AZ142" s="502"/>
      <c r="BA142" s="513">
        <v>10</v>
      </c>
      <c r="BB142" s="513">
        <v>40</v>
      </c>
      <c r="BC142" s="502">
        <v>1</v>
      </c>
      <c r="BD142" s="502">
        <v>3</v>
      </c>
      <c r="BE142" s="502"/>
      <c r="BF142" s="502"/>
      <c r="BG142" s="502"/>
      <c r="BH142" s="502"/>
      <c r="BI142" s="510"/>
      <c r="BJ142" s="513">
        <v>48</v>
      </c>
      <c r="BK142" s="502"/>
      <c r="BL142" s="502"/>
      <c r="BM142" s="502"/>
      <c r="BN142" s="502"/>
      <c r="BO142" s="502">
        <v>2</v>
      </c>
      <c r="BP142" s="503">
        <f t="shared" si="10"/>
        <v>488</v>
      </c>
      <c r="BQ142" s="390">
        <f t="shared" si="5"/>
        <v>0</v>
      </c>
      <c r="BR142" s="369"/>
      <c r="BS142" s="370"/>
      <c r="BT142" s="370"/>
      <c r="BU142" s="370"/>
      <c r="BV142" s="370"/>
      <c r="BW142" s="370"/>
      <c r="BX142" s="370"/>
      <c r="BY142" s="370"/>
      <c r="BZ142" s="370"/>
      <c r="CA142" s="370"/>
      <c r="CB142" s="370"/>
      <c r="CC142" s="370"/>
      <c r="CD142" s="370"/>
      <c r="CE142" s="370"/>
      <c r="CF142" s="370"/>
      <c r="CG142" s="370"/>
      <c r="CH142" s="370"/>
      <c r="CI142" s="370"/>
      <c r="CJ142" s="370"/>
      <c r="CK142" s="370"/>
      <c r="CL142" s="370"/>
      <c r="CM142" s="370"/>
      <c r="CN142" s="370"/>
      <c r="CO142" s="370"/>
      <c r="CP142" s="373"/>
      <c r="CQ142" s="373"/>
    </row>
    <row r="143" spans="1:95" s="102" customFormat="1" ht="13.5" customHeight="1" x14ac:dyDescent="0.2">
      <c r="A143" s="102">
        <v>67</v>
      </c>
      <c r="B143" s="106" t="s">
        <v>48</v>
      </c>
      <c r="C143" s="326" t="s">
        <v>269</v>
      </c>
      <c r="D143" s="508"/>
      <c r="E143" s="505"/>
      <c r="F143" s="505">
        <v>1</v>
      </c>
      <c r="G143" s="505"/>
      <c r="H143" s="505">
        <v>1</v>
      </c>
      <c r="I143" s="505"/>
      <c r="J143" s="505"/>
      <c r="K143" s="512">
        <v>3</v>
      </c>
      <c r="L143" s="505"/>
      <c r="M143" s="512">
        <v>1</v>
      </c>
      <c r="N143" s="512">
        <v>70</v>
      </c>
      <c r="O143" s="505"/>
      <c r="P143" s="505"/>
      <c r="Q143" s="505"/>
      <c r="R143" s="505"/>
      <c r="S143" s="505"/>
      <c r="T143" s="512">
        <v>12</v>
      </c>
      <c r="U143" s="512">
        <v>4</v>
      </c>
      <c r="V143" s="505"/>
      <c r="W143" s="505"/>
      <c r="X143" s="505"/>
      <c r="Y143" s="505"/>
      <c r="Z143" s="512">
        <v>12</v>
      </c>
      <c r="AA143" s="512"/>
      <c r="AB143" s="505"/>
      <c r="AC143" s="505"/>
      <c r="AD143" s="505">
        <v>2</v>
      </c>
      <c r="AE143" s="505"/>
      <c r="AF143" s="512"/>
      <c r="AG143" s="505">
        <v>2</v>
      </c>
      <c r="AH143" s="512"/>
      <c r="AI143" s="505"/>
      <c r="AJ143" s="505"/>
      <c r="AK143" s="512"/>
      <c r="AL143" s="505"/>
      <c r="AM143" s="505"/>
      <c r="AN143" s="505"/>
      <c r="AO143" s="505"/>
      <c r="AP143" s="505"/>
      <c r="AQ143" s="505"/>
      <c r="AR143" s="512">
        <v>24</v>
      </c>
      <c r="AS143" s="505"/>
      <c r="AT143" s="505">
        <v>2</v>
      </c>
      <c r="AU143" s="505"/>
      <c r="AV143" s="505"/>
      <c r="AW143" s="512"/>
      <c r="AX143" s="505"/>
      <c r="AY143" s="505"/>
      <c r="AZ143" s="505"/>
      <c r="BA143" s="505"/>
      <c r="BB143" s="505"/>
      <c r="BC143" s="505"/>
      <c r="BD143" s="505">
        <v>1</v>
      </c>
      <c r="BE143" s="505"/>
      <c r="BF143" s="505"/>
      <c r="BG143" s="505"/>
      <c r="BH143" s="505"/>
      <c r="BI143" s="505"/>
      <c r="BJ143" s="564"/>
      <c r="BK143" s="505"/>
      <c r="BL143" s="505"/>
      <c r="BM143" s="505"/>
      <c r="BN143" s="505"/>
      <c r="BO143" s="505"/>
      <c r="BP143" s="506">
        <f t="shared" si="10"/>
        <v>135</v>
      </c>
      <c r="BQ143" s="389">
        <f t="shared" si="5"/>
        <v>0</v>
      </c>
      <c r="BR143" s="369"/>
      <c r="BS143" s="370"/>
      <c r="BT143" s="370"/>
      <c r="BU143" s="370"/>
      <c r="BV143" s="370"/>
      <c r="BW143" s="370"/>
      <c r="BX143" s="370"/>
      <c r="BY143" s="370"/>
      <c r="BZ143" s="370"/>
      <c r="CA143" s="370"/>
      <c r="CB143" s="370"/>
      <c r="CC143" s="370"/>
      <c r="CD143" s="370"/>
      <c r="CE143" s="370"/>
      <c r="CF143" s="370"/>
      <c r="CG143" s="370"/>
      <c r="CH143" s="370"/>
      <c r="CI143" s="370"/>
      <c r="CJ143" s="370"/>
      <c r="CK143" s="370"/>
      <c r="CL143" s="370"/>
      <c r="CM143" s="370"/>
      <c r="CN143" s="370"/>
      <c r="CO143" s="370"/>
      <c r="CP143" s="371"/>
      <c r="CQ143" s="371"/>
    </row>
    <row r="144" spans="1:95" s="105" customFormat="1" ht="13.5" customHeight="1" x14ac:dyDescent="0.2">
      <c r="A144" s="107"/>
      <c r="B144" s="115"/>
      <c r="C144" s="321" t="s">
        <v>178</v>
      </c>
      <c r="D144" s="501"/>
      <c r="E144" s="502"/>
      <c r="F144" s="513">
        <v>1</v>
      </c>
      <c r="G144" s="502"/>
      <c r="H144" s="513">
        <v>1</v>
      </c>
      <c r="I144" s="502"/>
      <c r="J144" s="502"/>
      <c r="K144" s="502">
        <v>2</v>
      </c>
      <c r="L144" s="502"/>
      <c r="M144" s="513">
        <v>2</v>
      </c>
      <c r="N144" s="513">
        <v>154</v>
      </c>
      <c r="O144" s="502"/>
      <c r="P144" s="502"/>
      <c r="Q144" s="513"/>
      <c r="R144" s="502"/>
      <c r="S144" s="502"/>
      <c r="T144" s="513">
        <v>17</v>
      </c>
      <c r="U144" s="502"/>
      <c r="V144" s="502"/>
      <c r="W144" s="502"/>
      <c r="X144" s="502"/>
      <c r="Y144" s="502"/>
      <c r="Z144" s="513">
        <v>5</v>
      </c>
      <c r="AA144" s="513">
        <v>1</v>
      </c>
      <c r="AB144" s="502"/>
      <c r="AC144" s="502"/>
      <c r="AD144" s="502">
        <v>1</v>
      </c>
      <c r="AE144" s="513"/>
      <c r="AF144" s="502"/>
      <c r="AG144" s="502">
        <v>2</v>
      </c>
      <c r="AH144" s="513"/>
      <c r="AI144" s="502"/>
      <c r="AJ144" s="502"/>
      <c r="AK144" s="502"/>
      <c r="AL144" s="502"/>
      <c r="AM144" s="502"/>
      <c r="AN144" s="502"/>
      <c r="AO144" s="502"/>
      <c r="AP144" s="502"/>
      <c r="AQ144" s="502"/>
      <c r="AR144" s="513">
        <v>28</v>
      </c>
      <c r="AS144" s="502"/>
      <c r="AT144" s="502">
        <v>3</v>
      </c>
      <c r="AU144" s="502"/>
      <c r="AV144" s="502"/>
      <c r="AW144" s="502">
        <v>1</v>
      </c>
      <c r="AX144" s="502"/>
      <c r="AY144" s="502"/>
      <c r="AZ144" s="502"/>
      <c r="BA144" s="502"/>
      <c r="BB144" s="502"/>
      <c r="BC144" s="502"/>
      <c r="BD144" s="513"/>
      <c r="BE144" s="502"/>
      <c r="BF144" s="502"/>
      <c r="BG144" s="502"/>
      <c r="BH144" s="502"/>
      <c r="BI144" s="502"/>
      <c r="BJ144" s="565"/>
      <c r="BK144" s="502"/>
      <c r="BL144" s="502"/>
      <c r="BM144" s="502"/>
      <c r="BN144" s="502"/>
      <c r="BO144" s="502"/>
      <c r="BP144" s="503">
        <f t="shared" si="10"/>
        <v>218</v>
      </c>
      <c r="BQ144" s="390">
        <f t="shared" si="5"/>
        <v>0</v>
      </c>
      <c r="BR144" s="369"/>
      <c r="BS144" s="370"/>
      <c r="BT144" s="370"/>
      <c r="BU144" s="370"/>
      <c r="BV144" s="370"/>
      <c r="BW144" s="370"/>
      <c r="BX144" s="370"/>
      <c r="BY144" s="370"/>
      <c r="BZ144" s="370"/>
      <c r="CA144" s="370"/>
      <c r="CB144" s="370"/>
      <c r="CC144" s="370"/>
      <c r="CD144" s="370"/>
      <c r="CE144" s="370"/>
      <c r="CF144" s="370"/>
      <c r="CG144" s="370"/>
      <c r="CH144" s="370"/>
      <c r="CI144" s="370"/>
      <c r="CJ144" s="370"/>
      <c r="CK144" s="370"/>
      <c r="CL144" s="370"/>
      <c r="CM144" s="370"/>
      <c r="CN144" s="370"/>
      <c r="CO144" s="370"/>
      <c r="CP144" s="373"/>
      <c r="CQ144" s="373"/>
    </row>
    <row r="145" spans="1:95" s="102" customFormat="1" ht="13.5" customHeight="1" x14ac:dyDescent="0.2">
      <c r="B145" s="101"/>
      <c r="C145" s="316" t="s">
        <v>270</v>
      </c>
      <c r="D145" s="511"/>
      <c r="E145" s="505"/>
      <c r="F145" s="512">
        <v>46</v>
      </c>
      <c r="G145" s="505"/>
      <c r="H145" s="512">
        <v>9</v>
      </c>
      <c r="I145" s="505"/>
      <c r="J145" s="505"/>
      <c r="K145" s="505"/>
      <c r="L145" s="512"/>
      <c r="M145" s="512">
        <v>9</v>
      </c>
      <c r="N145" s="512">
        <v>4</v>
      </c>
      <c r="O145" s="512">
        <v>1</v>
      </c>
      <c r="P145" s="512">
        <v>1</v>
      </c>
      <c r="Q145" s="505"/>
      <c r="R145" s="512">
        <v>14</v>
      </c>
      <c r="S145" s="505">
        <v>2</v>
      </c>
      <c r="T145" s="512">
        <v>151</v>
      </c>
      <c r="U145" s="512">
        <v>46</v>
      </c>
      <c r="V145" s="505"/>
      <c r="W145" s="505"/>
      <c r="X145" s="512">
        <v>3</v>
      </c>
      <c r="Y145" s="505"/>
      <c r="Z145" s="512">
        <v>34</v>
      </c>
      <c r="AA145" s="512">
        <v>49</v>
      </c>
      <c r="AB145" s="505"/>
      <c r="AC145" s="505"/>
      <c r="AD145" s="512"/>
      <c r="AE145" s="512"/>
      <c r="AF145" s="512">
        <v>26</v>
      </c>
      <c r="AG145" s="512">
        <v>11</v>
      </c>
      <c r="AH145" s="512">
        <v>59</v>
      </c>
      <c r="AI145" s="505"/>
      <c r="AJ145" s="505"/>
      <c r="AK145" s="512">
        <v>1</v>
      </c>
      <c r="AL145" s="505"/>
      <c r="AM145" s="505"/>
      <c r="AN145" s="505"/>
      <c r="AO145" s="505"/>
      <c r="AP145" s="505">
        <v>1</v>
      </c>
      <c r="AQ145" s="505"/>
      <c r="AR145" s="512">
        <v>174</v>
      </c>
      <c r="AS145" s="505"/>
      <c r="AT145" s="512">
        <v>13</v>
      </c>
      <c r="AU145" s="505"/>
      <c r="AV145" s="505"/>
      <c r="AW145" s="512">
        <v>2</v>
      </c>
      <c r="AX145" s="505"/>
      <c r="AY145" s="505"/>
      <c r="AZ145" s="505"/>
      <c r="BA145" s="505"/>
      <c r="BB145" s="505"/>
      <c r="BC145" s="505"/>
      <c r="BD145" s="512">
        <v>2</v>
      </c>
      <c r="BE145" s="505"/>
      <c r="BF145" s="505"/>
      <c r="BG145" s="505"/>
      <c r="BH145" s="505"/>
      <c r="BI145" s="505"/>
      <c r="BJ145" s="509"/>
      <c r="BK145" s="505"/>
      <c r="BL145" s="505"/>
      <c r="BM145" s="505"/>
      <c r="BN145" s="512">
        <v>11</v>
      </c>
      <c r="BO145" s="512">
        <v>16</v>
      </c>
      <c r="BP145" s="506">
        <f t="shared" si="10"/>
        <v>685</v>
      </c>
      <c r="BQ145" s="389">
        <f t="shared" si="5"/>
        <v>0</v>
      </c>
      <c r="BR145" s="369"/>
      <c r="BS145" s="370"/>
      <c r="BT145" s="370"/>
      <c r="BU145" s="370"/>
      <c r="BV145" s="370"/>
      <c r="BW145" s="370"/>
      <c r="BX145" s="370"/>
      <c r="BY145" s="370"/>
      <c r="BZ145" s="370"/>
      <c r="CA145" s="370"/>
      <c r="CB145" s="370"/>
      <c r="CC145" s="370"/>
      <c r="CD145" s="370"/>
      <c r="CE145" s="370"/>
      <c r="CF145" s="370"/>
      <c r="CG145" s="370"/>
      <c r="CH145" s="370"/>
      <c r="CI145" s="370"/>
      <c r="CJ145" s="370"/>
      <c r="CK145" s="370"/>
      <c r="CL145" s="370"/>
      <c r="CM145" s="370"/>
      <c r="CN145" s="370"/>
      <c r="CO145" s="370"/>
      <c r="CP145" s="371"/>
      <c r="CQ145" s="371"/>
    </row>
    <row r="146" spans="1:95" s="105" customFormat="1" ht="13.5" customHeight="1" x14ac:dyDescent="0.2">
      <c r="B146" s="104"/>
      <c r="C146" s="315" t="s">
        <v>179</v>
      </c>
      <c r="D146" s="501">
        <v>2</v>
      </c>
      <c r="E146" s="502"/>
      <c r="F146" s="513">
        <v>47</v>
      </c>
      <c r="G146" s="502"/>
      <c r="H146" s="513">
        <v>11</v>
      </c>
      <c r="I146" s="502"/>
      <c r="J146" s="502"/>
      <c r="K146" s="502"/>
      <c r="L146" s="502"/>
      <c r="M146" s="513">
        <v>8</v>
      </c>
      <c r="N146" s="502"/>
      <c r="O146" s="513"/>
      <c r="P146" s="513">
        <v>1</v>
      </c>
      <c r="Q146" s="502"/>
      <c r="R146" s="502">
        <v>11</v>
      </c>
      <c r="S146" s="513">
        <v>1</v>
      </c>
      <c r="T146" s="513">
        <v>82</v>
      </c>
      <c r="U146" s="513">
        <v>59</v>
      </c>
      <c r="V146" s="513"/>
      <c r="W146" s="502"/>
      <c r="X146" s="513">
        <v>5</v>
      </c>
      <c r="Y146" s="502"/>
      <c r="Z146" s="513">
        <v>12</v>
      </c>
      <c r="AA146" s="513">
        <v>42</v>
      </c>
      <c r="AB146" s="502"/>
      <c r="AC146" s="502"/>
      <c r="AD146" s="502"/>
      <c r="AE146" s="513">
        <v>1</v>
      </c>
      <c r="AF146" s="513">
        <v>18</v>
      </c>
      <c r="AG146" s="513">
        <v>10</v>
      </c>
      <c r="AH146" s="513">
        <v>86</v>
      </c>
      <c r="AI146" s="502"/>
      <c r="AJ146" s="502"/>
      <c r="AK146" s="502">
        <v>2</v>
      </c>
      <c r="AL146" s="502"/>
      <c r="AM146" s="502"/>
      <c r="AN146" s="502"/>
      <c r="AO146" s="502"/>
      <c r="AP146" s="502"/>
      <c r="AQ146" s="502"/>
      <c r="AR146" s="513">
        <v>228</v>
      </c>
      <c r="AS146" s="502"/>
      <c r="AT146" s="513">
        <v>16</v>
      </c>
      <c r="AU146" s="502"/>
      <c r="AV146" s="502"/>
      <c r="AW146" s="513">
        <v>1</v>
      </c>
      <c r="AX146" s="502"/>
      <c r="AY146" s="513"/>
      <c r="AZ146" s="502"/>
      <c r="BA146" s="502"/>
      <c r="BB146" s="502"/>
      <c r="BC146" s="502"/>
      <c r="BD146" s="502"/>
      <c r="BE146" s="502"/>
      <c r="BF146" s="502"/>
      <c r="BG146" s="502"/>
      <c r="BH146" s="502"/>
      <c r="BI146" s="502"/>
      <c r="BJ146" s="510"/>
      <c r="BK146" s="502"/>
      <c r="BL146" s="502"/>
      <c r="BM146" s="502"/>
      <c r="BN146" s="502">
        <v>2</v>
      </c>
      <c r="BO146" s="513">
        <v>26</v>
      </c>
      <c r="BP146" s="503">
        <f t="shared" si="10"/>
        <v>671</v>
      </c>
      <c r="BQ146" s="390">
        <f t="shared" si="5"/>
        <v>0</v>
      </c>
      <c r="BR146" s="369"/>
      <c r="BS146" s="370"/>
      <c r="BT146" s="370"/>
      <c r="BU146" s="370"/>
      <c r="BV146" s="370"/>
      <c r="BW146" s="370"/>
      <c r="BX146" s="370"/>
      <c r="BY146" s="370"/>
      <c r="BZ146" s="370"/>
      <c r="CA146" s="370"/>
      <c r="CB146" s="370"/>
      <c r="CC146" s="370"/>
      <c r="CD146" s="370"/>
      <c r="CE146" s="370"/>
      <c r="CF146" s="370"/>
      <c r="CG146" s="370"/>
      <c r="CH146" s="370"/>
      <c r="CI146" s="370"/>
      <c r="CJ146" s="370"/>
      <c r="CK146" s="370"/>
      <c r="CL146" s="370"/>
      <c r="CM146" s="370"/>
      <c r="CN146" s="370"/>
      <c r="CO146" s="370"/>
      <c r="CP146" s="373"/>
      <c r="CQ146" s="373"/>
    </row>
    <row r="147" spans="1:95" s="102" customFormat="1" ht="13.5" customHeight="1" x14ac:dyDescent="0.2">
      <c r="A147" s="102">
        <v>68</v>
      </c>
      <c r="B147" s="106" t="s">
        <v>49</v>
      </c>
      <c r="C147" s="316" t="s">
        <v>50</v>
      </c>
      <c r="D147" s="511">
        <v>16</v>
      </c>
      <c r="E147" s="505"/>
      <c r="F147" s="512">
        <v>1</v>
      </c>
      <c r="G147" s="505"/>
      <c r="H147" s="505"/>
      <c r="I147" s="505"/>
      <c r="J147" s="505"/>
      <c r="K147" s="512">
        <v>3</v>
      </c>
      <c r="L147" s="505"/>
      <c r="M147" s="505"/>
      <c r="N147" s="512"/>
      <c r="O147" s="505"/>
      <c r="P147" s="505"/>
      <c r="Q147" s="505"/>
      <c r="R147" s="505"/>
      <c r="S147" s="505">
        <v>1</v>
      </c>
      <c r="T147" s="512"/>
      <c r="U147" s="505"/>
      <c r="V147" s="505"/>
      <c r="W147" s="505"/>
      <c r="X147" s="505"/>
      <c r="Y147" s="505"/>
      <c r="Z147" s="512">
        <v>2</v>
      </c>
      <c r="AA147" s="512"/>
      <c r="AB147" s="505"/>
      <c r="AC147" s="505"/>
      <c r="AD147" s="505"/>
      <c r="AE147" s="512">
        <v>1</v>
      </c>
      <c r="AF147" s="505"/>
      <c r="AG147" s="505"/>
      <c r="AH147" s="505"/>
      <c r="AI147" s="505"/>
      <c r="AJ147" s="505"/>
      <c r="AK147" s="505"/>
      <c r="AL147" s="505"/>
      <c r="AM147" s="505"/>
      <c r="AN147" s="505"/>
      <c r="AO147" s="505"/>
      <c r="AP147" s="505"/>
      <c r="AQ147" s="505"/>
      <c r="AR147" s="512"/>
      <c r="AS147" s="505"/>
      <c r="AT147" s="512">
        <v>2</v>
      </c>
      <c r="AU147" s="505"/>
      <c r="AV147" s="505"/>
      <c r="AW147" s="505"/>
      <c r="AX147" s="505"/>
      <c r="AY147" s="512"/>
      <c r="AZ147" s="505"/>
      <c r="BA147" s="505"/>
      <c r="BB147" s="505"/>
      <c r="BC147" s="505"/>
      <c r="BD147" s="505"/>
      <c r="BE147" s="505"/>
      <c r="BF147" s="505"/>
      <c r="BG147" s="505"/>
      <c r="BH147" s="505"/>
      <c r="BI147" s="505"/>
      <c r="BJ147" s="512">
        <v>9</v>
      </c>
      <c r="BK147" s="509"/>
      <c r="BL147" s="371"/>
      <c r="BM147" s="505"/>
      <c r="BN147" s="505"/>
      <c r="BO147" s="505"/>
      <c r="BP147" s="506">
        <f t="shared" si="10"/>
        <v>35</v>
      </c>
      <c r="BQ147" s="389">
        <f t="shared" si="5"/>
        <v>0</v>
      </c>
      <c r="BR147" s="369"/>
      <c r="BS147" s="370"/>
      <c r="BT147" s="370"/>
      <c r="BU147" s="370"/>
      <c r="BV147" s="370"/>
      <c r="BW147" s="370"/>
      <c r="BX147" s="370"/>
      <c r="BY147" s="370"/>
      <c r="BZ147" s="370"/>
      <c r="CA147" s="370"/>
      <c r="CB147" s="370"/>
      <c r="CC147" s="370"/>
      <c r="CD147" s="370"/>
      <c r="CE147" s="370"/>
      <c r="CF147" s="370"/>
      <c r="CG147" s="370"/>
      <c r="CH147" s="370"/>
      <c r="CI147" s="370"/>
      <c r="CJ147" s="370"/>
      <c r="CK147" s="370"/>
      <c r="CL147" s="370"/>
      <c r="CM147" s="370"/>
      <c r="CN147" s="370"/>
      <c r="CO147" s="370"/>
      <c r="CP147" s="371"/>
      <c r="CQ147" s="371"/>
    </row>
    <row r="148" spans="1:95" s="105" customFormat="1" ht="13.5" customHeight="1" x14ac:dyDescent="0.2">
      <c r="A148" s="107"/>
      <c r="B148" s="104"/>
      <c r="C148" s="315"/>
      <c r="D148" s="514">
        <v>16</v>
      </c>
      <c r="E148" s="502"/>
      <c r="F148" s="513">
        <v>2</v>
      </c>
      <c r="G148" s="502"/>
      <c r="H148" s="502"/>
      <c r="I148" s="502"/>
      <c r="J148" s="502"/>
      <c r="K148" s="513">
        <v>1</v>
      </c>
      <c r="L148" s="502"/>
      <c r="M148" s="513"/>
      <c r="N148" s="513"/>
      <c r="O148" s="502"/>
      <c r="P148" s="502"/>
      <c r="Q148" s="502"/>
      <c r="R148" s="502"/>
      <c r="S148" s="502"/>
      <c r="T148" s="513"/>
      <c r="U148" s="502"/>
      <c r="V148" s="502"/>
      <c r="W148" s="502"/>
      <c r="X148" s="513"/>
      <c r="Y148" s="502"/>
      <c r="Z148" s="513">
        <v>2</v>
      </c>
      <c r="AA148" s="513"/>
      <c r="AB148" s="502"/>
      <c r="AC148" s="502"/>
      <c r="AD148" s="502"/>
      <c r="AE148" s="513"/>
      <c r="AF148" s="502"/>
      <c r="AG148" s="502"/>
      <c r="AH148" s="513"/>
      <c r="AI148" s="502"/>
      <c r="AJ148" s="502"/>
      <c r="AK148" s="502"/>
      <c r="AL148" s="502"/>
      <c r="AM148" s="502"/>
      <c r="AN148" s="502"/>
      <c r="AO148" s="502"/>
      <c r="AP148" s="502"/>
      <c r="AQ148" s="502"/>
      <c r="AR148" s="513"/>
      <c r="AS148" s="502"/>
      <c r="AT148" s="513">
        <v>3</v>
      </c>
      <c r="AU148" s="502"/>
      <c r="AV148" s="502"/>
      <c r="AW148" s="502"/>
      <c r="AX148" s="502"/>
      <c r="AY148" s="502">
        <v>1</v>
      </c>
      <c r="AZ148" s="502"/>
      <c r="BA148" s="502"/>
      <c r="BB148" s="502"/>
      <c r="BC148" s="502"/>
      <c r="BD148" s="502"/>
      <c r="BE148" s="502"/>
      <c r="BF148" s="502"/>
      <c r="BG148" s="502"/>
      <c r="BH148" s="502"/>
      <c r="BI148" s="502"/>
      <c r="BJ148" s="513">
        <v>1</v>
      </c>
      <c r="BK148" s="510"/>
      <c r="BL148" s="373"/>
      <c r="BM148" s="502"/>
      <c r="BN148" s="502"/>
      <c r="BO148" s="502"/>
      <c r="BP148" s="503">
        <f t="shared" si="10"/>
        <v>26</v>
      </c>
      <c r="BQ148" s="390">
        <f t="shared" si="5"/>
        <v>0</v>
      </c>
      <c r="BR148" s="369"/>
      <c r="BS148" s="370"/>
      <c r="BT148" s="370"/>
      <c r="BU148" s="370"/>
      <c r="BV148" s="370"/>
      <c r="BW148" s="370"/>
      <c r="BX148" s="370"/>
      <c r="BY148" s="370"/>
      <c r="BZ148" s="370"/>
      <c r="CA148" s="370"/>
      <c r="CB148" s="370"/>
      <c r="CC148" s="370"/>
      <c r="CD148" s="370"/>
      <c r="CE148" s="370"/>
      <c r="CF148" s="370"/>
      <c r="CG148" s="370"/>
      <c r="CH148" s="370"/>
      <c r="CI148" s="370"/>
      <c r="CJ148" s="370"/>
      <c r="CK148" s="370"/>
      <c r="CL148" s="370"/>
      <c r="CM148" s="370"/>
      <c r="CN148" s="370"/>
      <c r="CO148" s="370"/>
      <c r="CP148" s="373"/>
      <c r="CQ148" s="373"/>
    </row>
    <row r="149" spans="1:95" s="102" customFormat="1" ht="13.5" customHeight="1" x14ac:dyDescent="0.25">
      <c r="A149" s="100">
        <v>69</v>
      </c>
      <c r="B149" s="106" t="s">
        <v>129</v>
      </c>
      <c r="C149" s="316" t="s">
        <v>266</v>
      </c>
      <c r="D149" s="508"/>
      <c r="E149" s="505"/>
      <c r="F149" s="505"/>
      <c r="G149" s="505"/>
      <c r="H149" s="505"/>
      <c r="I149" s="505"/>
      <c r="J149" s="505"/>
      <c r="K149" s="505"/>
      <c r="L149" s="505"/>
      <c r="M149" s="505"/>
      <c r="N149" s="505"/>
      <c r="O149" s="505"/>
      <c r="P149" s="505"/>
      <c r="Q149" s="505"/>
      <c r="R149" s="505"/>
      <c r="S149" s="505"/>
      <c r="T149" s="505"/>
      <c r="U149" s="505"/>
      <c r="V149" s="505"/>
      <c r="W149" s="505"/>
      <c r="X149" s="505"/>
      <c r="Y149" s="505"/>
      <c r="Z149" s="505"/>
      <c r="AA149" s="505"/>
      <c r="AB149" s="505"/>
      <c r="AC149" s="505"/>
      <c r="AD149" s="505"/>
      <c r="AE149" s="505"/>
      <c r="AF149" s="505"/>
      <c r="AG149" s="505"/>
      <c r="AH149" s="505"/>
      <c r="AI149" s="505"/>
      <c r="AJ149" s="505"/>
      <c r="AK149" s="505"/>
      <c r="AL149" s="505"/>
      <c r="AM149" s="505"/>
      <c r="AN149" s="505"/>
      <c r="AO149" s="505"/>
      <c r="AP149" s="505"/>
      <c r="AQ149" s="505"/>
      <c r="AR149" s="505"/>
      <c r="AS149" s="505"/>
      <c r="AT149" s="505"/>
      <c r="AU149" s="505"/>
      <c r="AV149" s="505"/>
      <c r="AW149" s="505"/>
      <c r="AX149" s="505"/>
      <c r="AY149" s="505"/>
      <c r="AZ149" s="505"/>
      <c r="BA149" s="505"/>
      <c r="BB149" s="505"/>
      <c r="BC149" s="505"/>
      <c r="BD149" s="505"/>
      <c r="BE149" s="505"/>
      <c r="BF149" s="505"/>
      <c r="BG149" s="505"/>
      <c r="BH149" s="505"/>
      <c r="BI149" s="505"/>
      <c r="BJ149" s="505"/>
      <c r="BK149" s="505"/>
      <c r="BL149" s="562"/>
      <c r="BM149" s="505"/>
      <c r="BN149" s="505"/>
      <c r="BO149" s="505"/>
      <c r="BP149" s="506">
        <f t="shared" si="10"/>
        <v>0</v>
      </c>
      <c r="BQ149" s="389">
        <f t="shared" si="5"/>
        <v>0</v>
      </c>
      <c r="BR149" s="369"/>
      <c r="BS149" s="370"/>
      <c r="BT149" s="370"/>
      <c r="BU149" s="370"/>
      <c r="BV149" s="370"/>
      <c r="BW149" s="370"/>
      <c r="BX149" s="370"/>
      <c r="BY149" s="370"/>
      <c r="BZ149" s="370"/>
      <c r="CA149" s="370"/>
      <c r="CB149" s="370"/>
      <c r="CC149" s="370"/>
      <c r="CD149" s="370"/>
      <c r="CE149" s="370"/>
      <c r="CF149" s="370"/>
      <c r="CG149" s="370"/>
      <c r="CH149" s="370"/>
      <c r="CI149" s="370"/>
      <c r="CJ149" s="370"/>
      <c r="CK149" s="370"/>
      <c r="CL149" s="370"/>
      <c r="CM149" s="370"/>
      <c r="CN149" s="370"/>
      <c r="CO149" s="391"/>
      <c r="CP149" s="371"/>
      <c r="CQ149" s="371"/>
    </row>
    <row r="150" spans="1:95" s="105" customFormat="1" ht="13.5" customHeight="1" x14ac:dyDescent="0.2">
      <c r="B150" s="104"/>
      <c r="C150" s="315" t="s">
        <v>267</v>
      </c>
      <c r="D150" s="501"/>
      <c r="E150" s="502"/>
      <c r="F150" s="502"/>
      <c r="G150" s="502"/>
      <c r="H150" s="502"/>
      <c r="I150" s="502"/>
      <c r="J150" s="502"/>
      <c r="K150" s="502"/>
      <c r="L150" s="502"/>
      <c r="M150" s="502"/>
      <c r="N150" s="502"/>
      <c r="O150" s="502"/>
      <c r="P150" s="502"/>
      <c r="Q150" s="502"/>
      <c r="R150" s="502"/>
      <c r="S150" s="502"/>
      <c r="T150" s="502"/>
      <c r="U150" s="502"/>
      <c r="V150" s="502"/>
      <c r="W150" s="502"/>
      <c r="X150" s="502"/>
      <c r="Y150" s="502"/>
      <c r="Z150" s="502"/>
      <c r="AA150" s="502"/>
      <c r="AB150" s="502"/>
      <c r="AC150" s="502"/>
      <c r="AD150" s="502"/>
      <c r="AE150" s="502"/>
      <c r="AF150" s="502"/>
      <c r="AG150" s="502"/>
      <c r="AH150" s="502"/>
      <c r="AI150" s="502"/>
      <c r="AJ150" s="502"/>
      <c r="AK150" s="502"/>
      <c r="AL150" s="502"/>
      <c r="AM150" s="502"/>
      <c r="AN150" s="502"/>
      <c r="AO150" s="502"/>
      <c r="AP150" s="502"/>
      <c r="AQ150" s="502"/>
      <c r="AR150" s="502"/>
      <c r="AS150" s="502"/>
      <c r="AT150" s="502"/>
      <c r="AU150" s="502"/>
      <c r="AV150" s="502"/>
      <c r="AW150" s="502"/>
      <c r="AX150" s="502"/>
      <c r="AY150" s="502"/>
      <c r="AZ150" s="502"/>
      <c r="BA150" s="502"/>
      <c r="BB150" s="502"/>
      <c r="BC150" s="502"/>
      <c r="BD150" s="502"/>
      <c r="BE150" s="502"/>
      <c r="BF150" s="502"/>
      <c r="BG150" s="502"/>
      <c r="BH150" s="502"/>
      <c r="BI150" s="502"/>
      <c r="BJ150" s="502"/>
      <c r="BK150" s="502"/>
      <c r="BL150" s="563"/>
      <c r="BM150" s="502"/>
      <c r="BN150" s="502"/>
      <c r="BO150" s="502"/>
      <c r="BP150" s="503">
        <f t="shared" si="10"/>
        <v>0</v>
      </c>
      <c r="BQ150" s="390">
        <f t="shared" si="5"/>
        <v>0</v>
      </c>
      <c r="BR150" s="369"/>
      <c r="BS150" s="370"/>
      <c r="BT150" s="370"/>
      <c r="BU150" s="370"/>
      <c r="BV150" s="370"/>
      <c r="BW150" s="370"/>
      <c r="BX150" s="370"/>
      <c r="BY150" s="370"/>
      <c r="BZ150" s="370"/>
      <c r="CA150" s="370"/>
      <c r="CB150" s="370"/>
      <c r="CC150" s="370"/>
      <c r="CD150" s="370"/>
      <c r="CE150" s="370"/>
      <c r="CF150" s="370"/>
      <c r="CG150" s="370"/>
      <c r="CH150" s="370"/>
      <c r="CI150" s="370"/>
      <c r="CJ150" s="370"/>
      <c r="CK150" s="370"/>
      <c r="CL150" s="370"/>
      <c r="CM150" s="370"/>
      <c r="CN150" s="370"/>
      <c r="CO150" s="370"/>
      <c r="CP150" s="373"/>
      <c r="CQ150" s="373"/>
    </row>
    <row r="151" spans="1:95" s="102" customFormat="1" ht="13.5" customHeight="1" x14ac:dyDescent="0.2">
      <c r="A151" s="102">
        <v>70</v>
      </c>
      <c r="B151" s="106" t="s">
        <v>188</v>
      </c>
      <c r="C151" s="316" t="s">
        <v>268</v>
      </c>
      <c r="D151" s="508"/>
      <c r="E151" s="505"/>
      <c r="F151" s="505"/>
      <c r="G151" s="505"/>
      <c r="H151" s="505"/>
      <c r="I151" s="505"/>
      <c r="J151" s="505"/>
      <c r="K151" s="505"/>
      <c r="L151" s="505"/>
      <c r="M151" s="505"/>
      <c r="N151" s="505"/>
      <c r="O151" s="505"/>
      <c r="P151" s="512"/>
      <c r="Q151" s="505"/>
      <c r="R151" s="505"/>
      <c r="S151" s="505"/>
      <c r="T151" s="505"/>
      <c r="U151" s="512"/>
      <c r="V151" s="505"/>
      <c r="W151" s="505"/>
      <c r="X151" s="505"/>
      <c r="Y151" s="505"/>
      <c r="Z151" s="505"/>
      <c r="AA151" s="505"/>
      <c r="AB151" s="505"/>
      <c r="AC151" s="505"/>
      <c r="AD151" s="505"/>
      <c r="AE151" s="505"/>
      <c r="AF151" s="505"/>
      <c r="AG151" s="505"/>
      <c r="AH151" s="512"/>
      <c r="AI151" s="505"/>
      <c r="AJ151" s="505"/>
      <c r="AK151" s="505">
        <v>1</v>
      </c>
      <c r="AL151" s="505"/>
      <c r="AM151" s="505"/>
      <c r="AN151" s="505"/>
      <c r="AO151" s="505"/>
      <c r="AP151" s="505"/>
      <c r="AQ151" s="505"/>
      <c r="AR151" s="512">
        <v>19</v>
      </c>
      <c r="AS151" s="505"/>
      <c r="AT151" s="505"/>
      <c r="AU151" s="505"/>
      <c r="AV151" s="505"/>
      <c r="AW151" s="505"/>
      <c r="AX151" s="505"/>
      <c r="AY151" s="505"/>
      <c r="AZ151" s="505"/>
      <c r="BA151" s="505"/>
      <c r="BB151" s="505"/>
      <c r="BC151" s="505"/>
      <c r="BD151" s="505"/>
      <c r="BE151" s="505"/>
      <c r="BF151" s="505"/>
      <c r="BG151" s="505"/>
      <c r="BH151" s="505"/>
      <c r="BI151" s="505"/>
      <c r="BJ151" s="512">
        <v>6</v>
      </c>
      <c r="BK151" s="505"/>
      <c r="BL151" s="519"/>
      <c r="BM151" s="509"/>
      <c r="BN151" s="505"/>
      <c r="BO151" s="505"/>
      <c r="BP151" s="506">
        <f t="shared" si="10"/>
        <v>26</v>
      </c>
      <c r="BQ151" s="389">
        <f t="shared" si="5"/>
        <v>0</v>
      </c>
      <c r="BR151" s="369"/>
      <c r="BS151" s="370"/>
      <c r="BT151" s="370"/>
      <c r="BU151" s="370"/>
      <c r="BV151" s="370"/>
      <c r="BW151" s="370"/>
      <c r="BX151" s="370"/>
      <c r="BY151" s="370"/>
      <c r="BZ151" s="370"/>
      <c r="CA151" s="370"/>
      <c r="CB151" s="370"/>
      <c r="CC151" s="370"/>
      <c r="CD151" s="370"/>
      <c r="CE151" s="370"/>
      <c r="CF151" s="370"/>
      <c r="CG151" s="370"/>
      <c r="CH151" s="370"/>
      <c r="CI151" s="370"/>
      <c r="CJ151" s="370"/>
      <c r="CK151" s="370"/>
      <c r="CL151" s="370"/>
      <c r="CM151" s="370"/>
      <c r="CN151" s="370"/>
      <c r="CO151" s="370"/>
      <c r="CP151" s="371"/>
      <c r="CQ151" s="371"/>
    </row>
    <row r="152" spans="1:95" s="105" customFormat="1" ht="13.5" customHeight="1" x14ac:dyDescent="0.25">
      <c r="B152" s="104"/>
      <c r="C152" s="317"/>
      <c r="D152" s="501"/>
      <c r="E152" s="502"/>
      <c r="F152" s="502"/>
      <c r="G152" s="502"/>
      <c r="H152" s="502"/>
      <c r="I152" s="502"/>
      <c r="J152" s="502"/>
      <c r="K152" s="502"/>
      <c r="L152" s="502"/>
      <c r="M152" s="502"/>
      <c r="N152" s="502">
        <v>1</v>
      </c>
      <c r="O152" s="502"/>
      <c r="P152" s="502"/>
      <c r="Q152" s="502"/>
      <c r="R152" s="502"/>
      <c r="S152" s="502"/>
      <c r="T152" s="502"/>
      <c r="U152" s="502"/>
      <c r="V152" s="502"/>
      <c r="W152" s="502"/>
      <c r="X152" s="502"/>
      <c r="Y152" s="502"/>
      <c r="Z152" s="502"/>
      <c r="AA152" s="502"/>
      <c r="AB152" s="502"/>
      <c r="AC152" s="502"/>
      <c r="AD152" s="502"/>
      <c r="AE152" s="502"/>
      <c r="AF152" s="502"/>
      <c r="AG152" s="502"/>
      <c r="AH152" s="502"/>
      <c r="AI152" s="502"/>
      <c r="AJ152" s="502"/>
      <c r="AK152" s="502"/>
      <c r="AL152" s="502"/>
      <c r="AM152" s="502"/>
      <c r="AN152" s="502"/>
      <c r="AO152" s="502"/>
      <c r="AP152" s="502"/>
      <c r="AQ152" s="502"/>
      <c r="AR152" s="513">
        <v>9</v>
      </c>
      <c r="AS152" s="502"/>
      <c r="AT152" s="502"/>
      <c r="AU152" s="502"/>
      <c r="AV152" s="502"/>
      <c r="AW152" s="502"/>
      <c r="AX152" s="502"/>
      <c r="AY152" s="502"/>
      <c r="AZ152" s="502"/>
      <c r="BA152" s="502"/>
      <c r="BB152" s="502"/>
      <c r="BC152" s="502"/>
      <c r="BD152" s="502"/>
      <c r="BE152" s="502"/>
      <c r="BF152" s="502"/>
      <c r="BG152" s="502"/>
      <c r="BH152" s="502"/>
      <c r="BI152" s="502"/>
      <c r="BJ152" s="502">
        <v>3</v>
      </c>
      <c r="BK152" s="502"/>
      <c r="BL152" s="520"/>
      <c r="BM152" s="510"/>
      <c r="BN152" s="502"/>
      <c r="BO152" s="513"/>
      <c r="BP152" s="503">
        <f t="shared" si="10"/>
        <v>13</v>
      </c>
      <c r="BQ152" s="390">
        <f t="shared" si="5"/>
        <v>0</v>
      </c>
      <c r="BR152" s="369"/>
      <c r="BS152" s="370"/>
      <c r="BT152" s="370"/>
      <c r="BU152" s="370"/>
      <c r="BV152" s="370"/>
      <c r="BW152" s="370"/>
      <c r="BX152" s="370"/>
      <c r="BY152" s="370"/>
      <c r="BZ152" s="370"/>
      <c r="CA152" s="370"/>
      <c r="CB152" s="370"/>
      <c r="CC152" s="370"/>
      <c r="CD152" s="370"/>
      <c r="CE152" s="370"/>
      <c r="CF152" s="370"/>
      <c r="CG152" s="370"/>
      <c r="CH152" s="370"/>
      <c r="CI152" s="370"/>
      <c r="CJ152" s="370"/>
      <c r="CK152" s="370"/>
      <c r="CL152" s="370"/>
      <c r="CM152" s="370"/>
      <c r="CN152" s="370"/>
      <c r="CO152" s="391"/>
      <c r="CP152" s="373"/>
      <c r="CQ152" s="373"/>
    </row>
    <row r="153" spans="1:95" s="102" customFormat="1" ht="13.5" customHeight="1" x14ac:dyDescent="0.25">
      <c r="A153" s="102">
        <v>71</v>
      </c>
      <c r="B153" s="101" t="s">
        <v>51</v>
      </c>
      <c r="C153" s="316" t="s">
        <v>114</v>
      </c>
      <c r="D153" s="511">
        <v>11</v>
      </c>
      <c r="E153" s="505"/>
      <c r="F153" s="512">
        <v>12</v>
      </c>
      <c r="G153" s="505"/>
      <c r="H153" s="505"/>
      <c r="I153" s="505"/>
      <c r="J153" s="505"/>
      <c r="K153" s="505">
        <v>1</v>
      </c>
      <c r="L153" s="505"/>
      <c r="M153" s="512">
        <v>2</v>
      </c>
      <c r="N153" s="505">
        <v>1</v>
      </c>
      <c r="O153" s="505">
        <v>1</v>
      </c>
      <c r="P153" s="505"/>
      <c r="Q153" s="505"/>
      <c r="R153" s="505"/>
      <c r="S153" s="505"/>
      <c r="T153" s="512">
        <v>3</v>
      </c>
      <c r="U153" s="512">
        <v>2</v>
      </c>
      <c r="V153" s="505"/>
      <c r="W153" s="505"/>
      <c r="X153" s="512">
        <v>2</v>
      </c>
      <c r="Y153" s="505"/>
      <c r="Z153" s="512">
        <v>2</v>
      </c>
      <c r="AA153" s="512">
        <v>3</v>
      </c>
      <c r="AB153" s="505"/>
      <c r="AC153" s="505"/>
      <c r="AD153" s="505"/>
      <c r="AE153" s="505"/>
      <c r="AF153" s="512">
        <v>5</v>
      </c>
      <c r="AG153" s="505">
        <v>1</v>
      </c>
      <c r="AH153" s="512"/>
      <c r="AI153" s="505">
        <v>2</v>
      </c>
      <c r="AJ153" s="505"/>
      <c r="AK153" s="505"/>
      <c r="AL153" s="505"/>
      <c r="AM153" s="505"/>
      <c r="AN153" s="505"/>
      <c r="AO153" s="505"/>
      <c r="AP153" s="505"/>
      <c r="AQ153" s="505"/>
      <c r="AR153" s="512">
        <v>23</v>
      </c>
      <c r="AS153" s="505"/>
      <c r="AT153" s="512">
        <v>5</v>
      </c>
      <c r="AU153" s="505"/>
      <c r="AV153" s="505"/>
      <c r="AW153" s="505"/>
      <c r="AX153" s="505"/>
      <c r="AY153" s="505"/>
      <c r="AZ153" s="505"/>
      <c r="BA153" s="505"/>
      <c r="BB153" s="505"/>
      <c r="BC153" s="505"/>
      <c r="BD153" s="505"/>
      <c r="BE153" s="505"/>
      <c r="BF153" s="505"/>
      <c r="BG153" s="505"/>
      <c r="BH153" s="505"/>
      <c r="BI153" s="505"/>
      <c r="BJ153" s="512">
        <v>123</v>
      </c>
      <c r="BK153" s="505"/>
      <c r="BL153" s="505"/>
      <c r="BM153" s="505"/>
      <c r="BN153" s="509"/>
      <c r="BO153" s="512"/>
      <c r="BP153" s="506">
        <f t="shared" si="10"/>
        <v>199</v>
      </c>
      <c r="BQ153" s="389">
        <f>SUM(BS153:CN153)</f>
        <v>0</v>
      </c>
      <c r="BR153" s="369"/>
      <c r="BS153" s="370"/>
      <c r="BT153" s="370"/>
      <c r="BU153" s="370"/>
      <c r="BV153" s="370"/>
      <c r="BW153" s="370"/>
      <c r="BX153" s="370"/>
      <c r="BY153" s="370"/>
      <c r="BZ153" s="370"/>
      <c r="CA153" s="370"/>
      <c r="CB153" s="370"/>
      <c r="CC153" s="370"/>
      <c r="CD153" s="370"/>
      <c r="CE153" s="370"/>
      <c r="CF153" s="370"/>
      <c r="CG153" s="370"/>
      <c r="CH153" s="370"/>
      <c r="CI153" s="370"/>
      <c r="CJ153" s="370"/>
      <c r="CK153" s="370"/>
      <c r="CL153" s="370"/>
      <c r="CM153" s="370"/>
      <c r="CN153" s="370"/>
      <c r="CO153" s="391"/>
      <c r="CP153" s="371"/>
      <c r="CQ153" s="371"/>
    </row>
    <row r="154" spans="1:95" s="105" customFormat="1" ht="13.5" customHeight="1" x14ac:dyDescent="0.25">
      <c r="B154" s="115"/>
      <c r="C154" s="315" t="s">
        <v>180</v>
      </c>
      <c r="D154" s="566">
        <v>5</v>
      </c>
      <c r="E154" s="494"/>
      <c r="F154" s="497">
        <v>32</v>
      </c>
      <c r="G154" s="494"/>
      <c r="H154" s="497"/>
      <c r="I154" s="494"/>
      <c r="J154" s="494"/>
      <c r="K154" s="494"/>
      <c r="L154" s="494"/>
      <c r="M154" s="497">
        <v>1</v>
      </c>
      <c r="N154" s="497">
        <v>3</v>
      </c>
      <c r="O154" s="494"/>
      <c r="P154" s="494"/>
      <c r="Q154" s="494"/>
      <c r="R154" s="494"/>
      <c r="S154" s="497">
        <v>1</v>
      </c>
      <c r="T154" s="497">
        <v>16</v>
      </c>
      <c r="U154" s="497"/>
      <c r="V154" s="494"/>
      <c r="W154" s="494"/>
      <c r="X154" s="497">
        <v>2</v>
      </c>
      <c r="Y154" s="494"/>
      <c r="Z154" s="497">
        <v>12</v>
      </c>
      <c r="AA154" s="494">
        <v>7</v>
      </c>
      <c r="AB154" s="494"/>
      <c r="AC154" s="494"/>
      <c r="AD154" s="494"/>
      <c r="AE154" s="497"/>
      <c r="AF154" s="497">
        <v>1</v>
      </c>
      <c r="AG154" s="497">
        <v>1</v>
      </c>
      <c r="AH154" s="494">
        <v>4</v>
      </c>
      <c r="AI154" s="494"/>
      <c r="AJ154" s="494"/>
      <c r="AK154" s="494"/>
      <c r="AL154" s="494"/>
      <c r="AM154" s="494"/>
      <c r="AN154" s="494"/>
      <c r="AO154" s="494"/>
      <c r="AP154" s="494">
        <v>2</v>
      </c>
      <c r="AQ154" s="494"/>
      <c r="AR154" s="497">
        <v>29</v>
      </c>
      <c r="AS154" s="494">
        <v>1</v>
      </c>
      <c r="AT154" s="497">
        <v>15</v>
      </c>
      <c r="AU154" s="494"/>
      <c r="AV154" s="494"/>
      <c r="AW154" s="494"/>
      <c r="AX154" s="494"/>
      <c r="AY154" s="494"/>
      <c r="AZ154" s="494"/>
      <c r="BA154" s="494"/>
      <c r="BB154" s="494"/>
      <c r="BC154" s="494"/>
      <c r="BD154" s="497"/>
      <c r="BE154" s="494"/>
      <c r="BF154" s="494"/>
      <c r="BG154" s="494"/>
      <c r="BH154" s="494"/>
      <c r="BI154" s="494"/>
      <c r="BJ154" s="497">
        <v>82</v>
      </c>
      <c r="BK154" s="494"/>
      <c r="BL154" s="494"/>
      <c r="BM154" s="494"/>
      <c r="BN154" s="498"/>
      <c r="BO154" s="497">
        <v>2</v>
      </c>
      <c r="BP154" s="493">
        <f t="shared" si="10"/>
        <v>216</v>
      </c>
      <c r="BQ154" s="392">
        <f>SUM(BS154:CN154)</f>
        <v>0</v>
      </c>
      <c r="BR154" s="369"/>
      <c r="BS154" s="370"/>
      <c r="BT154" s="370"/>
      <c r="BU154" s="370"/>
      <c r="BV154" s="370"/>
      <c r="BW154" s="370"/>
      <c r="BX154" s="370"/>
      <c r="BY154" s="370"/>
      <c r="BZ154" s="370"/>
      <c r="CA154" s="370"/>
      <c r="CB154" s="370"/>
      <c r="CC154" s="370"/>
      <c r="CD154" s="370"/>
      <c r="CE154" s="370"/>
      <c r="CF154" s="370"/>
      <c r="CG154" s="370"/>
      <c r="CH154" s="370"/>
      <c r="CI154" s="370"/>
      <c r="CJ154" s="370"/>
      <c r="CK154" s="370"/>
      <c r="CL154" s="370"/>
      <c r="CM154" s="370"/>
      <c r="CN154" s="370"/>
      <c r="CO154" s="391"/>
      <c r="CP154" s="373"/>
      <c r="CQ154" s="373"/>
    </row>
    <row r="155" spans="1:95" s="114" customFormat="1" ht="13.5" customHeight="1" x14ac:dyDescent="0.25">
      <c r="A155" s="117"/>
      <c r="B155" s="164"/>
      <c r="C155" s="327" t="s">
        <v>342</v>
      </c>
      <c r="D155" s="540"/>
      <c r="E155" s="523"/>
      <c r="F155" s="523"/>
      <c r="G155" s="523"/>
      <c r="H155" s="523"/>
      <c r="I155" s="523"/>
      <c r="J155" s="523"/>
      <c r="K155" s="523"/>
      <c r="L155" s="523"/>
      <c r="M155" s="523"/>
      <c r="N155" s="523"/>
      <c r="O155" s="523"/>
      <c r="P155" s="523"/>
      <c r="Q155" s="523"/>
      <c r="R155" s="523"/>
      <c r="S155" s="523"/>
      <c r="T155" s="523"/>
      <c r="U155" s="523"/>
      <c r="V155" s="523"/>
      <c r="W155" s="523"/>
      <c r="X155" s="523"/>
      <c r="Y155" s="523"/>
      <c r="Z155" s="523"/>
      <c r="AA155" s="523"/>
      <c r="AB155" s="523"/>
      <c r="AC155" s="523"/>
      <c r="AD155" s="523"/>
      <c r="AE155" s="523"/>
      <c r="AF155" s="523"/>
      <c r="AG155" s="523"/>
      <c r="AH155" s="523"/>
      <c r="AI155" s="523"/>
      <c r="AJ155" s="523"/>
      <c r="AK155" s="523"/>
      <c r="AL155" s="523"/>
      <c r="AM155" s="523"/>
      <c r="AN155" s="523"/>
      <c r="AO155" s="523"/>
      <c r="AP155" s="523"/>
      <c r="AQ155" s="523"/>
      <c r="AR155" s="523"/>
      <c r="AS155" s="523"/>
      <c r="AT155" s="523"/>
      <c r="AU155" s="523"/>
      <c r="AV155" s="523"/>
      <c r="AW155" s="523"/>
      <c r="AX155" s="523"/>
      <c r="AY155" s="523"/>
      <c r="AZ155" s="523"/>
      <c r="BA155" s="523"/>
      <c r="BB155" s="523"/>
      <c r="BC155" s="523"/>
      <c r="BD155" s="523"/>
      <c r="BE155" s="523"/>
      <c r="BF155" s="523"/>
      <c r="BG155" s="523"/>
      <c r="BH155" s="523"/>
      <c r="BI155" s="523"/>
      <c r="BJ155" s="523"/>
      <c r="BK155" s="523"/>
      <c r="BL155" s="523"/>
      <c r="BM155" s="523"/>
      <c r="BN155" s="523"/>
      <c r="BO155" s="523"/>
      <c r="BP155" s="524"/>
      <c r="BQ155" s="393"/>
      <c r="BR155" s="369"/>
      <c r="BS155" s="391"/>
      <c r="BT155" s="391"/>
      <c r="BU155" s="391"/>
      <c r="BV155" s="391"/>
      <c r="BW155" s="391"/>
      <c r="BX155" s="391"/>
      <c r="BY155" s="391"/>
      <c r="BZ155" s="391"/>
      <c r="CA155" s="391"/>
      <c r="CB155" s="391"/>
      <c r="CC155" s="391"/>
      <c r="CD155" s="391"/>
      <c r="CE155" s="391"/>
      <c r="CF155" s="391"/>
      <c r="CG155" s="391"/>
      <c r="CH155" s="391"/>
      <c r="CI155" s="391"/>
      <c r="CJ155" s="391"/>
      <c r="CK155" s="391"/>
      <c r="CL155" s="391"/>
      <c r="CM155" s="391"/>
      <c r="CN155" s="391"/>
      <c r="CO155" s="391"/>
      <c r="CP155" s="394"/>
      <c r="CQ155" s="394"/>
    </row>
    <row r="156" spans="1:95" s="114" customFormat="1" ht="12.75" customHeight="1" x14ac:dyDescent="0.25">
      <c r="B156" s="214"/>
      <c r="C156" s="484" t="s">
        <v>405</v>
      </c>
      <c r="D156" s="541"/>
      <c r="E156" s="525"/>
      <c r="F156" s="525"/>
      <c r="G156" s="525"/>
      <c r="H156" s="525"/>
      <c r="I156" s="525"/>
      <c r="J156" s="525"/>
      <c r="K156" s="525"/>
      <c r="L156" s="525"/>
      <c r="M156" s="525"/>
      <c r="N156" s="525"/>
      <c r="O156" s="525"/>
      <c r="P156" s="525"/>
      <c r="Q156" s="525"/>
      <c r="R156" s="525"/>
      <c r="S156" s="525"/>
      <c r="T156" s="525"/>
      <c r="U156" s="525"/>
      <c r="V156" s="525"/>
      <c r="W156" s="525"/>
      <c r="X156" s="525"/>
      <c r="Y156" s="525"/>
      <c r="Z156" s="525"/>
      <c r="AA156" s="525"/>
      <c r="AB156" s="525"/>
      <c r="AC156" s="525"/>
      <c r="AD156" s="525"/>
      <c r="AE156" s="525"/>
      <c r="AF156" s="525"/>
      <c r="AG156" s="525"/>
      <c r="AH156" s="525"/>
      <c r="AI156" s="525"/>
      <c r="AJ156" s="525"/>
      <c r="AK156" s="525"/>
      <c r="AL156" s="525"/>
      <c r="AM156" s="525"/>
      <c r="AN156" s="525"/>
      <c r="AO156" s="525"/>
      <c r="AP156" s="525"/>
      <c r="AQ156" s="525"/>
      <c r="AR156" s="525"/>
      <c r="AS156" s="525"/>
      <c r="AT156" s="525"/>
      <c r="AU156" s="525"/>
      <c r="AV156" s="525"/>
      <c r="AW156" s="525"/>
      <c r="AX156" s="525"/>
      <c r="AY156" s="525"/>
      <c r="AZ156" s="525"/>
      <c r="BA156" s="525"/>
      <c r="BB156" s="525"/>
      <c r="BC156" s="525"/>
      <c r="BD156" s="525"/>
      <c r="BE156" s="525"/>
      <c r="BF156" s="525"/>
      <c r="BG156" s="525"/>
      <c r="BH156" s="525"/>
      <c r="BI156" s="525"/>
      <c r="BJ156" s="525"/>
      <c r="BK156" s="525"/>
      <c r="BL156" s="525"/>
      <c r="BM156" s="525"/>
      <c r="BN156" s="525"/>
      <c r="BO156" s="525"/>
      <c r="BP156" s="526"/>
      <c r="BQ156" s="483"/>
      <c r="BR156" s="369"/>
      <c r="BS156" s="391"/>
      <c r="BT156" s="391"/>
      <c r="BU156" s="391"/>
      <c r="BV156" s="391"/>
      <c r="BW156" s="391"/>
      <c r="BX156" s="391"/>
      <c r="BY156" s="391"/>
      <c r="BZ156" s="391"/>
      <c r="CA156" s="391"/>
      <c r="CB156" s="391"/>
      <c r="CC156" s="391"/>
      <c r="CD156" s="391"/>
      <c r="CE156" s="391"/>
      <c r="CF156" s="391"/>
      <c r="CG156" s="391"/>
      <c r="CH156" s="391"/>
      <c r="CI156" s="391"/>
      <c r="CJ156" s="391"/>
      <c r="CK156" s="391"/>
      <c r="CL156" s="391"/>
      <c r="CM156" s="391"/>
      <c r="CN156" s="391"/>
      <c r="CO156" s="391"/>
      <c r="CP156" s="394"/>
      <c r="CQ156" s="394"/>
    </row>
    <row r="157" spans="1:95" s="108" customFormat="1" ht="10.5" customHeight="1" x14ac:dyDescent="0.2">
      <c r="B157" s="165"/>
      <c r="C157" s="328" t="s">
        <v>404</v>
      </c>
      <c r="D157" s="499">
        <f t="shared" ref="D157:F158" si="11">D163</f>
        <v>59</v>
      </c>
      <c r="E157" s="499">
        <f t="shared" si="11"/>
        <v>76</v>
      </c>
      <c r="F157" s="499">
        <f t="shared" si="11"/>
        <v>145</v>
      </c>
      <c r="G157" s="500">
        <f>SUM(G163,G166,G169)</f>
        <v>0</v>
      </c>
      <c r="H157" s="499">
        <f>H163</f>
        <v>15</v>
      </c>
      <c r="I157" s="499">
        <f>I163</f>
        <v>3</v>
      </c>
      <c r="J157" s="500">
        <f>SUM(J163,J166,J169)</f>
        <v>0</v>
      </c>
      <c r="K157" s="499">
        <f t="shared" ref="K157:V157" si="12">K163</f>
        <v>37</v>
      </c>
      <c r="L157" s="499">
        <f t="shared" si="12"/>
        <v>6</v>
      </c>
      <c r="M157" s="499">
        <f t="shared" si="12"/>
        <v>33</v>
      </c>
      <c r="N157" s="499">
        <f t="shared" si="12"/>
        <v>448</v>
      </c>
      <c r="O157" s="499">
        <f t="shared" si="12"/>
        <v>8</v>
      </c>
      <c r="P157" s="499">
        <f t="shared" si="12"/>
        <v>2</v>
      </c>
      <c r="Q157" s="499">
        <f t="shared" si="12"/>
        <v>3</v>
      </c>
      <c r="R157" s="499">
        <f t="shared" si="12"/>
        <v>19</v>
      </c>
      <c r="S157" s="499">
        <f t="shared" si="12"/>
        <v>46</v>
      </c>
      <c r="T157" s="499">
        <f t="shared" si="12"/>
        <v>560</v>
      </c>
      <c r="U157" s="499">
        <f t="shared" si="12"/>
        <v>92</v>
      </c>
      <c r="V157" s="499">
        <f t="shared" si="12"/>
        <v>0</v>
      </c>
      <c r="W157" s="500">
        <f>SUM(W163,W166,W169)</f>
        <v>0</v>
      </c>
      <c r="X157" s="499">
        <f t="shared" ref="X157:AA158" si="13">X163</f>
        <v>63</v>
      </c>
      <c r="Y157" s="499">
        <f t="shared" si="13"/>
        <v>0</v>
      </c>
      <c r="Z157" s="499">
        <f t="shared" si="13"/>
        <v>511</v>
      </c>
      <c r="AA157" s="499">
        <f t="shared" si="13"/>
        <v>159</v>
      </c>
      <c r="AB157" s="500">
        <f>SUM(AB163,AB166,AB169)</f>
        <v>0</v>
      </c>
      <c r="AC157" s="499">
        <f t="shared" ref="AC157:AI158" si="14">AC163</f>
        <v>0</v>
      </c>
      <c r="AD157" s="499">
        <f t="shared" si="14"/>
        <v>11</v>
      </c>
      <c r="AE157" s="499">
        <f t="shared" si="14"/>
        <v>9</v>
      </c>
      <c r="AF157" s="499">
        <f t="shared" si="14"/>
        <v>133</v>
      </c>
      <c r="AG157" s="499">
        <f t="shared" si="14"/>
        <v>71</v>
      </c>
      <c r="AH157" s="499">
        <f t="shared" si="14"/>
        <v>197</v>
      </c>
      <c r="AI157" s="499">
        <f t="shared" si="14"/>
        <v>2</v>
      </c>
      <c r="AJ157" s="500">
        <f>SUM(AJ163,AJ166,AJ169)</f>
        <v>0</v>
      </c>
      <c r="AK157" s="499">
        <f>AK163</f>
        <v>16</v>
      </c>
      <c r="AL157" s="499">
        <f>AL163</f>
        <v>0</v>
      </c>
      <c r="AM157" s="499">
        <f>AM163</f>
        <v>3</v>
      </c>
      <c r="AN157" s="500">
        <f>SUM(AN163,AN166,AN169)</f>
        <v>0</v>
      </c>
      <c r="AO157" s="499">
        <f>AO163</f>
        <v>6</v>
      </c>
      <c r="AP157" s="499">
        <f>AP163</f>
        <v>1</v>
      </c>
      <c r="AQ157" s="500">
        <f>SUM(AQ163,AQ166,AQ169)</f>
        <v>0</v>
      </c>
      <c r="AR157" s="499">
        <f t="shared" ref="AR157:AU158" si="15">AR163</f>
        <v>1141</v>
      </c>
      <c r="AS157" s="499">
        <f t="shared" si="15"/>
        <v>1</v>
      </c>
      <c r="AT157" s="499">
        <f t="shared" si="15"/>
        <v>83</v>
      </c>
      <c r="AU157" s="499">
        <f t="shared" si="15"/>
        <v>0</v>
      </c>
      <c r="AV157" s="499">
        <f t="shared" ref="AV157:AZ157" si="16">AV163</f>
        <v>0</v>
      </c>
      <c r="AW157" s="499">
        <f t="shared" si="16"/>
        <v>17</v>
      </c>
      <c r="AX157" s="499">
        <f t="shared" si="16"/>
        <v>0</v>
      </c>
      <c r="AY157" s="499">
        <f t="shared" si="16"/>
        <v>0</v>
      </c>
      <c r="AZ157" s="499">
        <f t="shared" si="16"/>
        <v>0</v>
      </c>
      <c r="BA157" s="499">
        <f>BA163</f>
        <v>8</v>
      </c>
      <c r="BB157" s="499">
        <f t="shared" ref="BB157:BK157" si="17">BB163</f>
        <v>49</v>
      </c>
      <c r="BC157" s="499">
        <f t="shared" si="17"/>
        <v>4</v>
      </c>
      <c r="BD157" s="499">
        <f t="shared" si="17"/>
        <v>12</v>
      </c>
      <c r="BE157" s="499">
        <f t="shared" si="17"/>
        <v>0</v>
      </c>
      <c r="BF157" s="499">
        <f t="shared" si="17"/>
        <v>0</v>
      </c>
      <c r="BG157" s="499">
        <f t="shared" si="17"/>
        <v>1</v>
      </c>
      <c r="BH157" s="499">
        <f t="shared" si="17"/>
        <v>25</v>
      </c>
      <c r="BI157" s="499">
        <f t="shared" si="17"/>
        <v>6</v>
      </c>
      <c r="BJ157" s="499">
        <f t="shared" si="17"/>
        <v>1366</v>
      </c>
      <c r="BK157" s="499">
        <f t="shared" si="17"/>
        <v>6</v>
      </c>
      <c r="BL157" s="500">
        <f>SUM(BL163,BL166,BL169)</f>
        <v>0</v>
      </c>
      <c r="BM157" s="500">
        <f>SUM(BM163,BM166,BM169)</f>
        <v>0</v>
      </c>
      <c r="BN157" s="499">
        <f t="shared" ref="BN157:BP158" si="18">BN163</f>
        <v>44</v>
      </c>
      <c r="BO157" s="499">
        <f t="shared" si="18"/>
        <v>236</v>
      </c>
      <c r="BP157" s="499">
        <f t="shared" si="18"/>
        <v>5733</v>
      </c>
      <c r="BQ157" s="414">
        <f>SUM(BP9,BP11,BP13,BP15,BP17,BP19,BP21,BP23,BP25,BP27,BP29,BP31,BP33,BP35,BP37,BP39,BP41,BP43,BP45,BP47,BP49,BP51,BP53,BP55,BP57,BP59,BP61,BP63,BP65,BP67,BP69,BP71,BP73,BP75,BP77,BP79,BP81,BP83,BP85,BP87,BP89,BP91,BP93,BP95,BP97,BP99,BP101,BP103,BP107,BP109,BP111,BP113,BP115,BP117,BP119,BP121,BP123,BP125,BP127,BP129,BP131,BP133,BP135,BP137,BP139,BP141,BP143,BP145,BP147,BP149,BP151,BP153)</f>
        <v>5733</v>
      </c>
      <c r="BR157" s="369"/>
      <c r="BS157" s="370">
        <f>SUM(D157:BO157)</f>
        <v>5733</v>
      </c>
      <c r="BT157" s="370"/>
      <c r="BU157" s="370"/>
      <c r="BV157" s="370"/>
      <c r="BW157" s="370"/>
      <c r="BX157" s="370"/>
      <c r="BY157" s="370"/>
      <c r="BZ157" s="370"/>
      <c r="CA157" s="370"/>
      <c r="CB157" s="370"/>
      <c r="CC157" s="370"/>
      <c r="CD157" s="370"/>
      <c r="CE157" s="370"/>
      <c r="CF157" s="370"/>
      <c r="CG157" s="370"/>
      <c r="CH157" s="370"/>
      <c r="CI157" s="370"/>
      <c r="CJ157" s="370"/>
      <c r="CK157" s="370"/>
      <c r="CL157" s="370"/>
      <c r="CM157" s="370"/>
      <c r="CN157" s="370"/>
      <c r="CO157" s="395"/>
      <c r="CP157" s="199"/>
      <c r="CQ157" s="199"/>
    </row>
    <row r="158" spans="1:95" s="109" customFormat="1" ht="12.75" customHeight="1" x14ac:dyDescent="0.2">
      <c r="B158" s="166"/>
      <c r="C158" s="329" t="s">
        <v>343</v>
      </c>
      <c r="D158" s="499">
        <f t="shared" si="11"/>
        <v>55</v>
      </c>
      <c r="E158" s="499">
        <f t="shared" si="11"/>
        <v>47</v>
      </c>
      <c r="F158" s="499">
        <f t="shared" si="11"/>
        <v>148</v>
      </c>
      <c r="G158" s="500">
        <f>SUM(G164,G167,G170)</f>
        <v>0</v>
      </c>
      <c r="H158" s="499">
        <f>H164</f>
        <v>24</v>
      </c>
      <c r="I158" s="499">
        <f>I164</f>
        <v>3</v>
      </c>
      <c r="J158" s="500">
        <f t="shared" ref="J158:AZ158" si="19">SUM(J164,J167,J170)</f>
        <v>0</v>
      </c>
      <c r="K158" s="499">
        <f t="shared" ref="K158:V158" si="20">K164</f>
        <v>8</v>
      </c>
      <c r="L158" s="499">
        <f t="shared" si="20"/>
        <v>0</v>
      </c>
      <c r="M158" s="499">
        <f t="shared" si="20"/>
        <v>30</v>
      </c>
      <c r="N158" s="499">
        <f t="shared" si="20"/>
        <v>486</v>
      </c>
      <c r="O158" s="499">
        <f t="shared" si="20"/>
        <v>5</v>
      </c>
      <c r="P158" s="499">
        <f t="shared" si="20"/>
        <v>1</v>
      </c>
      <c r="Q158" s="499">
        <f t="shared" si="20"/>
        <v>0</v>
      </c>
      <c r="R158" s="499">
        <f t="shared" si="20"/>
        <v>14</v>
      </c>
      <c r="S158" s="499">
        <f t="shared" si="20"/>
        <v>9</v>
      </c>
      <c r="T158" s="499">
        <f t="shared" si="20"/>
        <v>414</v>
      </c>
      <c r="U158" s="499">
        <f t="shared" si="20"/>
        <v>97</v>
      </c>
      <c r="V158" s="499">
        <f t="shared" si="20"/>
        <v>2</v>
      </c>
      <c r="W158" s="500">
        <f t="shared" si="19"/>
        <v>0</v>
      </c>
      <c r="X158" s="499">
        <f t="shared" si="13"/>
        <v>50</v>
      </c>
      <c r="Y158" s="499">
        <f t="shared" si="13"/>
        <v>0</v>
      </c>
      <c r="Z158" s="499">
        <f t="shared" si="13"/>
        <v>289</v>
      </c>
      <c r="AA158" s="499">
        <f t="shared" si="13"/>
        <v>131</v>
      </c>
      <c r="AB158" s="500">
        <f t="shared" si="19"/>
        <v>0</v>
      </c>
      <c r="AC158" s="499">
        <f t="shared" si="14"/>
        <v>2</v>
      </c>
      <c r="AD158" s="499">
        <f t="shared" si="14"/>
        <v>2</v>
      </c>
      <c r="AE158" s="499">
        <f t="shared" si="14"/>
        <v>5</v>
      </c>
      <c r="AF158" s="499">
        <f t="shared" si="14"/>
        <v>80</v>
      </c>
      <c r="AG158" s="499">
        <f t="shared" si="14"/>
        <v>66</v>
      </c>
      <c r="AH158" s="499">
        <f t="shared" si="14"/>
        <v>187</v>
      </c>
      <c r="AI158" s="499">
        <f t="shared" si="14"/>
        <v>1</v>
      </c>
      <c r="AJ158" s="500">
        <f t="shared" si="19"/>
        <v>0</v>
      </c>
      <c r="AK158" s="499">
        <f>AK164</f>
        <v>20</v>
      </c>
      <c r="AL158" s="500">
        <f t="shared" si="19"/>
        <v>0</v>
      </c>
      <c r="AM158" s="499">
        <f>AM164</f>
        <v>4</v>
      </c>
      <c r="AN158" s="500">
        <f t="shared" si="19"/>
        <v>0</v>
      </c>
      <c r="AO158" s="499">
        <f>AO164</f>
        <v>2</v>
      </c>
      <c r="AP158" s="499">
        <f>AP164</f>
        <v>3</v>
      </c>
      <c r="AQ158" s="500">
        <f>SUM(AQ164,AQ167,AQ170)</f>
        <v>0</v>
      </c>
      <c r="AR158" s="499">
        <f t="shared" si="15"/>
        <v>880</v>
      </c>
      <c r="AS158" s="499">
        <f t="shared" si="15"/>
        <v>3</v>
      </c>
      <c r="AT158" s="499">
        <f t="shared" si="15"/>
        <v>90</v>
      </c>
      <c r="AU158" s="499">
        <f t="shared" si="15"/>
        <v>4</v>
      </c>
      <c r="AV158" s="500">
        <f t="shared" si="19"/>
        <v>0</v>
      </c>
      <c r="AW158" s="499">
        <f>AW164</f>
        <v>10</v>
      </c>
      <c r="AX158" s="499">
        <f>AX164</f>
        <v>0</v>
      </c>
      <c r="AY158" s="499">
        <f>AY164</f>
        <v>5</v>
      </c>
      <c r="AZ158" s="500">
        <f t="shared" si="19"/>
        <v>0</v>
      </c>
      <c r="BA158" s="499">
        <f>BA164</f>
        <v>12</v>
      </c>
      <c r="BB158" s="499">
        <f t="shared" ref="BB158:BK158" si="21">BB164</f>
        <v>40</v>
      </c>
      <c r="BC158" s="499">
        <f t="shared" si="21"/>
        <v>8</v>
      </c>
      <c r="BD158" s="499">
        <f t="shared" si="21"/>
        <v>12</v>
      </c>
      <c r="BE158" s="499">
        <f t="shared" si="21"/>
        <v>0</v>
      </c>
      <c r="BF158" s="499">
        <f t="shared" si="21"/>
        <v>0</v>
      </c>
      <c r="BG158" s="499">
        <f t="shared" si="21"/>
        <v>0</v>
      </c>
      <c r="BH158" s="499">
        <f t="shared" si="21"/>
        <v>2</v>
      </c>
      <c r="BI158" s="499">
        <f t="shared" si="21"/>
        <v>6</v>
      </c>
      <c r="BJ158" s="499">
        <f t="shared" si="21"/>
        <v>719</v>
      </c>
      <c r="BK158" s="499">
        <f t="shared" si="21"/>
        <v>2</v>
      </c>
      <c r="BL158" s="500">
        <f>SUM(BL164,BL167,BL170)</f>
        <v>0</v>
      </c>
      <c r="BM158" s="500">
        <f>SUM(BM164,BM167,BM170)</f>
        <v>0</v>
      </c>
      <c r="BN158" s="499">
        <f t="shared" si="18"/>
        <v>14</v>
      </c>
      <c r="BO158" s="499">
        <f t="shared" si="18"/>
        <v>113</v>
      </c>
      <c r="BP158" s="499">
        <f t="shared" si="18"/>
        <v>4105</v>
      </c>
      <c r="BQ158" s="414">
        <f>SUM(BP10,BP12,BP14,BP16,BP18,BP20,BP22,BP24,BP26,BP28,BP30,BP32,BP34,BP36,BP38,BP40,BP42,BP44,BP46,BP48,BP50,BP52,BP54,BP56,BP58,BP60,BP62,BP64,BP66,BP68,BP70,BP72,BP74,BP76,BP78,BP80,BP82,BP84,BP86,BP88,BP90,BP92,BP94,BP96,BP98,BP100,BP102,BP104,BP108,BP110,BP112,BP114,BP116,BP118,BP120,BP122,BP124,BP126,BP128,BP130,BP132,BP134,BP136,BP138,BP140,BP142,BP144,BP146,BP148,BP150,BP152,BP154)</f>
        <v>4105</v>
      </c>
      <c r="BR158" s="369"/>
      <c r="BS158" s="370">
        <f>SUM(D158:BO158)</f>
        <v>4105</v>
      </c>
      <c r="BT158" s="370"/>
      <c r="BU158" s="370"/>
      <c r="BV158" s="370"/>
      <c r="BW158" s="370"/>
      <c r="BX158" s="370"/>
      <c r="BY158" s="370"/>
      <c r="BZ158" s="370"/>
      <c r="CA158" s="370"/>
      <c r="CB158" s="370"/>
      <c r="CC158" s="370"/>
      <c r="CD158" s="370"/>
      <c r="CE158" s="370"/>
      <c r="CF158" s="370"/>
      <c r="CG158" s="370"/>
      <c r="CH158" s="370"/>
      <c r="CI158" s="370"/>
      <c r="CJ158" s="370"/>
      <c r="CK158" s="370"/>
      <c r="CL158" s="370"/>
      <c r="CM158" s="370"/>
      <c r="CN158" s="370"/>
      <c r="CO158" s="395"/>
      <c r="CP158" s="396"/>
      <c r="CQ158" s="396"/>
    </row>
    <row r="159" spans="1:95" s="114" customFormat="1" ht="5.25" customHeight="1" x14ac:dyDescent="0.25">
      <c r="B159" s="214"/>
      <c r="C159" s="330"/>
      <c r="D159" s="542"/>
      <c r="E159" s="525"/>
      <c r="F159" s="525"/>
      <c r="G159" s="525"/>
      <c r="H159" s="525"/>
      <c r="I159" s="525"/>
      <c r="J159" s="525"/>
      <c r="K159" s="525"/>
      <c r="L159" s="525"/>
      <c r="M159" s="525"/>
      <c r="N159" s="525"/>
      <c r="O159" s="525"/>
      <c r="P159" s="525"/>
      <c r="Q159" s="525"/>
      <c r="R159" s="525"/>
      <c r="S159" s="525"/>
      <c r="T159" s="525"/>
      <c r="U159" s="525"/>
      <c r="V159" s="525"/>
      <c r="W159" s="525"/>
      <c r="X159" s="525"/>
      <c r="Y159" s="525"/>
      <c r="Z159" s="525"/>
      <c r="AA159" s="525"/>
      <c r="AB159" s="525"/>
      <c r="AC159" s="525"/>
      <c r="AD159" s="525"/>
      <c r="AE159" s="525"/>
      <c r="AF159" s="525"/>
      <c r="AG159" s="525"/>
      <c r="AH159" s="525"/>
      <c r="AI159" s="525"/>
      <c r="AJ159" s="525"/>
      <c r="AK159" s="525"/>
      <c r="AL159" s="525"/>
      <c r="AM159" s="525"/>
      <c r="AN159" s="525"/>
      <c r="AO159" s="525"/>
      <c r="AP159" s="525"/>
      <c r="AQ159" s="525"/>
      <c r="AR159" s="525"/>
      <c r="AS159" s="525"/>
      <c r="AT159" s="525"/>
      <c r="AU159" s="525"/>
      <c r="AV159" s="525"/>
      <c r="AW159" s="525"/>
      <c r="AX159" s="525"/>
      <c r="AY159" s="525"/>
      <c r="AZ159" s="525"/>
      <c r="BA159" s="525"/>
      <c r="BB159" s="525"/>
      <c r="BC159" s="525"/>
      <c r="BD159" s="525"/>
      <c r="BE159" s="525"/>
      <c r="BF159" s="525"/>
      <c r="BG159" s="525"/>
      <c r="BH159" s="525"/>
      <c r="BI159" s="525"/>
      <c r="BJ159" s="525"/>
      <c r="BK159" s="525"/>
      <c r="BL159" s="525"/>
      <c r="BM159" s="525"/>
      <c r="BN159" s="525"/>
      <c r="BO159" s="525"/>
      <c r="BP159" s="526"/>
      <c r="BQ159" s="397"/>
      <c r="BR159" s="369"/>
      <c r="BS159" s="391"/>
      <c r="BT159" s="391"/>
      <c r="BU159" s="391"/>
      <c r="BV159" s="391"/>
      <c r="BW159" s="391"/>
      <c r="BX159" s="391"/>
      <c r="BY159" s="391"/>
      <c r="BZ159" s="391"/>
      <c r="CA159" s="391"/>
      <c r="CB159" s="391"/>
      <c r="CC159" s="391"/>
      <c r="CD159" s="391"/>
      <c r="CE159" s="391"/>
      <c r="CF159" s="391"/>
      <c r="CG159" s="391"/>
      <c r="CH159" s="391"/>
      <c r="CI159" s="391"/>
      <c r="CJ159" s="391"/>
      <c r="CK159" s="391"/>
      <c r="CL159" s="391"/>
      <c r="CM159" s="391"/>
      <c r="CN159" s="391"/>
      <c r="CO159" s="394"/>
      <c r="CP159" s="394"/>
      <c r="CQ159" s="394"/>
    </row>
    <row r="160" spans="1:95" s="116" customFormat="1" ht="14.1" customHeight="1" x14ac:dyDescent="0.25">
      <c r="B160" s="215" t="s">
        <v>124</v>
      </c>
      <c r="C160" s="331" t="s">
        <v>391</v>
      </c>
      <c r="D160" s="508"/>
      <c r="E160" s="505">
        <v>18</v>
      </c>
      <c r="F160" s="505"/>
      <c r="G160" s="505"/>
      <c r="H160" s="505">
        <v>61</v>
      </c>
      <c r="I160" s="505"/>
      <c r="J160" s="505"/>
      <c r="K160" s="505"/>
      <c r="L160" s="505"/>
      <c r="M160" s="505"/>
      <c r="N160" s="505"/>
      <c r="O160" s="505"/>
      <c r="P160" s="505"/>
      <c r="Q160" s="505"/>
      <c r="R160" s="505"/>
      <c r="S160" s="505">
        <v>4</v>
      </c>
      <c r="T160" s="505">
        <v>375</v>
      </c>
      <c r="U160" s="505">
        <v>139</v>
      </c>
      <c r="V160" s="505"/>
      <c r="W160" s="505"/>
      <c r="X160" s="505">
        <v>85</v>
      </c>
      <c r="Y160" s="505"/>
      <c r="Z160" s="505">
        <v>463</v>
      </c>
      <c r="AA160" s="505">
        <v>116</v>
      </c>
      <c r="AB160" s="505"/>
      <c r="AC160" s="505"/>
      <c r="AD160" s="505"/>
      <c r="AE160" s="505">
        <v>3</v>
      </c>
      <c r="AF160" s="505"/>
      <c r="AG160" s="505">
        <v>83</v>
      </c>
      <c r="AH160" s="505"/>
      <c r="AI160" s="505"/>
      <c r="AJ160" s="505"/>
      <c r="AK160" s="505"/>
      <c r="AL160" s="505"/>
      <c r="AM160" s="505">
        <v>1</v>
      </c>
      <c r="AN160" s="505"/>
      <c r="AO160" s="505"/>
      <c r="AP160" s="505"/>
      <c r="AQ160" s="505"/>
      <c r="AR160" s="505">
        <v>1327</v>
      </c>
      <c r="AS160" s="505"/>
      <c r="AT160" s="505"/>
      <c r="AU160" s="505"/>
      <c r="AV160" s="505"/>
      <c r="AW160" s="505">
        <v>21</v>
      </c>
      <c r="AX160" s="505">
        <v>2</v>
      </c>
      <c r="AY160" s="505"/>
      <c r="AZ160" s="505"/>
      <c r="BA160" s="505"/>
      <c r="BB160" s="505"/>
      <c r="BC160" s="505"/>
      <c r="BD160" s="505">
        <v>22</v>
      </c>
      <c r="BE160" s="505"/>
      <c r="BF160" s="505"/>
      <c r="BG160" s="505">
        <v>10</v>
      </c>
      <c r="BH160" s="505"/>
      <c r="BI160" s="505"/>
      <c r="BJ160" s="505"/>
      <c r="BK160" s="505"/>
      <c r="BL160" s="505"/>
      <c r="BM160" s="505"/>
      <c r="BN160" s="505"/>
      <c r="BO160" s="505">
        <v>2</v>
      </c>
      <c r="BP160" s="543">
        <f>SUM(D160:BO160)</f>
        <v>2732</v>
      </c>
      <c r="BQ160" s="397"/>
      <c r="BR160" s="369"/>
      <c r="BS160" s="391"/>
      <c r="BT160" s="391"/>
      <c r="BU160" s="391"/>
      <c r="BV160" s="391"/>
      <c r="BW160" s="391"/>
      <c r="BX160" s="391"/>
      <c r="BY160" s="391"/>
      <c r="BZ160" s="391"/>
      <c r="CA160" s="391"/>
      <c r="CB160" s="391"/>
      <c r="CC160" s="391"/>
      <c r="CD160" s="391"/>
      <c r="CE160" s="391"/>
      <c r="CF160" s="391"/>
      <c r="CG160" s="391"/>
      <c r="CH160" s="391"/>
      <c r="CI160" s="391"/>
      <c r="CJ160" s="391"/>
      <c r="CK160" s="391"/>
      <c r="CL160" s="391"/>
      <c r="CM160" s="391"/>
      <c r="CN160" s="391"/>
      <c r="CO160" s="398"/>
      <c r="CP160" s="398"/>
      <c r="CQ160" s="398"/>
    </row>
    <row r="161" spans="1:116" s="118" customFormat="1" ht="14.1" customHeight="1" x14ac:dyDescent="0.25">
      <c r="A161" s="279"/>
      <c r="B161" s="119"/>
      <c r="C161" s="332" t="s">
        <v>229</v>
      </c>
      <c r="D161" s="491"/>
      <c r="E161" s="492">
        <v>11</v>
      </c>
      <c r="F161" s="492"/>
      <c r="G161" s="492"/>
      <c r="H161" s="492">
        <v>52</v>
      </c>
      <c r="I161" s="492"/>
      <c r="J161" s="492"/>
      <c r="K161" s="492"/>
      <c r="L161" s="492"/>
      <c r="M161" s="492"/>
      <c r="N161" s="492"/>
      <c r="O161" s="492"/>
      <c r="P161" s="492"/>
      <c r="Q161" s="492"/>
      <c r="R161" s="492"/>
      <c r="S161" s="492">
        <v>7</v>
      </c>
      <c r="T161" s="492">
        <v>369</v>
      </c>
      <c r="U161" s="492">
        <v>125</v>
      </c>
      <c r="V161" s="492"/>
      <c r="W161" s="492"/>
      <c r="X161" s="492">
        <v>51</v>
      </c>
      <c r="Y161" s="492"/>
      <c r="Z161" s="492">
        <v>457</v>
      </c>
      <c r="AA161" s="492">
        <v>89</v>
      </c>
      <c r="AB161" s="492"/>
      <c r="AC161" s="492"/>
      <c r="AD161" s="492">
        <v>9</v>
      </c>
      <c r="AE161" s="492">
        <v>5</v>
      </c>
      <c r="AF161" s="492"/>
      <c r="AG161" s="492">
        <v>79</v>
      </c>
      <c r="AH161" s="492"/>
      <c r="AI161" s="492"/>
      <c r="AJ161" s="492"/>
      <c r="AK161" s="492"/>
      <c r="AL161" s="492"/>
      <c r="AM161" s="492"/>
      <c r="AN161" s="492"/>
      <c r="AO161" s="492"/>
      <c r="AP161" s="492"/>
      <c r="AQ161" s="492"/>
      <c r="AR161" s="492">
        <v>815</v>
      </c>
      <c r="AS161" s="492"/>
      <c r="AT161" s="492"/>
      <c r="AU161" s="492"/>
      <c r="AV161" s="492"/>
      <c r="AW161" s="492">
        <v>15</v>
      </c>
      <c r="AX161" s="492"/>
      <c r="AY161" s="492"/>
      <c r="AZ161" s="492"/>
      <c r="BA161" s="492"/>
      <c r="BB161" s="492"/>
      <c r="BC161" s="492"/>
      <c r="BD161" s="492">
        <v>12</v>
      </c>
      <c r="BE161" s="492"/>
      <c r="BF161" s="492">
        <v>1</v>
      </c>
      <c r="BG161" s="492">
        <v>7</v>
      </c>
      <c r="BH161" s="492"/>
      <c r="BI161" s="492"/>
      <c r="BJ161" s="492"/>
      <c r="BK161" s="492"/>
      <c r="BL161" s="492"/>
      <c r="BM161" s="492"/>
      <c r="BN161" s="492"/>
      <c r="BO161" s="492">
        <v>1</v>
      </c>
      <c r="BP161" s="493">
        <f>SUM(D161:BO161)</f>
        <v>2105</v>
      </c>
      <c r="BQ161" s="397"/>
      <c r="BR161" s="397"/>
      <c r="BS161" s="391"/>
      <c r="BT161" s="391"/>
      <c r="BU161" s="391"/>
      <c r="BV161" s="391"/>
      <c r="BW161" s="391"/>
      <c r="BX161" s="391"/>
      <c r="BY161" s="391"/>
      <c r="BZ161" s="391"/>
      <c r="CA161" s="391"/>
      <c r="CB161" s="391"/>
      <c r="CC161" s="391"/>
      <c r="CD161" s="391"/>
      <c r="CE161" s="391"/>
      <c r="CF161" s="391"/>
      <c r="CG161" s="391"/>
      <c r="CH161" s="391"/>
      <c r="CI161" s="391"/>
      <c r="CJ161" s="391"/>
      <c r="CK161" s="391"/>
      <c r="CL161" s="391"/>
      <c r="CM161" s="391"/>
      <c r="CN161" s="391"/>
      <c r="CO161" s="399"/>
      <c r="CP161" s="399"/>
      <c r="CQ161" s="399"/>
    </row>
    <row r="162" spans="1:116" ht="12.75" customHeight="1" x14ac:dyDescent="0.25">
      <c r="B162"/>
      <c r="C162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334"/>
      <c r="AH162" s="334"/>
      <c r="AI162" s="334"/>
      <c r="AJ162" s="334"/>
      <c r="AK162" s="334"/>
      <c r="AL162" s="334"/>
      <c r="AM162" s="334"/>
      <c r="AN162" s="334"/>
      <c r="AO162" s="334"/>
      <c r="AP162" s="334"/>
      <c r="AQ162" s="334"/>
      <c r="AR162" s="334"/>
      <c r="AS162" s="334"/>
      <c r="AT162" s="334"/>
      <c r="AU162" s="334"/>
      <c r="AV162" s="334"/>
      <c r="AW162" s="334"/>
      <c r="AX162" s="334"/>
      <c r="AY162" s="334"/>
      <c r="AZ162" s="334"/>
      <c r="BA162" s="334"/>
      <c r="BB162" s="334"/>
      <c r="BC162" s="334"/>
      <c r="BD162" s="334"/>
      <c r="BE162" s="334"/>
      <c r="BF162" s="334"/>
      <c r="BG162" s="334"/>
      <c r="BH162" s="334"/>
      <c r="BI162" s="334"/>
      <c r="BJ162" s="334"/>
      <c r="BK162" s="334"/>
      <c r="BL162" s="334"/>
      <c r="BM162" s="334"/>
      <c r="BN162" s="334"/>
      <c r="BO162" s="334"/>
      <c r="BP162" s="414">
        <f>SUM(D162:BO162)</f>
        <v>0</v>
      </c>
      <c r="BQ162" s="397"/>
      <c r="BR162" s="397"/>
      <c r="BS162" s="391"/>
      <c r="BT162" s="391"/>
      <c r="BU162" s="391"/>
      <c r="BV162" s="391"/>
      <c r="BW162" s="391"/>
      <c r="BX162" s="391"/>
      <c r="BY162" s="391"/>
      <c r="BZ162" s="391"/>
      <c r="CA162" s="391"/>
      <c r="CB162" s="391"/>
      <c r="CC162" s="391"/>
      <c r="CD162" s="391"/>
      <c r="CE162" s="391"/>
      <c r="CF162" s="391"/>
      <c r="CG162" s="391"/>
      <c r="CH162" s="391"/>
      <c r="CI162" s="391"/>
      <c r="CJ162" s="391"/>
      <c r="CK162" s="391"/>
      <c r="CL162" s="391"/>
      <c r="CM162" s="391"/>
      <c r="CN162" s="391"/>
      <c r="CO162" s="197"/>
      <c r="CP162" s="197"/>
      <c r="CQ162" s="197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</row>
    <row r="163" spans="1:116" s="194" customFormat="1" ht="14.1" customHeight="1" x14ac:dyDescent="0.2">
      <c r="A163" s="191"/>
      <c r="B163" s="192"/>
      <c r="C163" s="193" t="s">
        <v>402</v>
      </c>
      <c r="D163" s="333">
        <f t="shared" ref="D163:AK163" si="22">SUM(D9,D11,D13,D15,D17,D19,D21,D23,D25,D27,D29,D31,D33,D35,D37,D39,D41,D43,D45,D47,D49,D51,D53,D55,D57,D59,D61,D63,D65,D67,D69,D71,D73,D75,D77,D79,D81,D83,D85,D87,D89,D91,D93,D95,D97,D99,D101,D103,D107,D109,D111,D113,D115,D117,D119,D121,D123,D125,D127,D129,D131,D133,D135,D137,D139,D141,D143,D145,D147,D149,D151,D153)</f>
        <v>59</v>
      </c>
      <c r="E163" s="333">
        <f t="shared" si="22"/>
        <v>76</v>
      </c>
      <c r="F163" s="333">
        <f t="shared" si="22"/>
        <v>145</v>
      </c>
      <c r="G163" s="333">
        <f t="shared" si="22"/>
        <v>0</v>
      </c>
      <c r="H163" s="333">
        <f t="shared" si="22"/>
        <v>15</v>
      </c>
      <c r="I163" s="333">
        <f t="shared" si="22"/>
        <v>3</v>
      </c>
      <c r="J163" s="333">
        <f t="shared" si="22"/>
        <v>0</v>
      </c>
      <c r="K163" s="333">
        <f t="shared" si="22"/>
        <v>37</v>
      </c>
      <c r="L163" s="333">
        <f t="shared" si="22"/>
        <v>6</v>
      </c>
      <c r="M163" s="333">
        <f t="shared" si="22"/>
        <v>33</v>
      </c>
      <c r="N163" s="333">
        <f t="shared" si="22"/>
        <v>448</v>
      </c>
      <c r="O163" s="333">
        <f t="shared" si="22"/>
        <v>8</v>
      </c>
      <c r="P163" s="333">
        <f t="shared" si="22"/>
        <v>2</v>
      </c>
      <c r="Q163" s="333">
        <f t="shared" si="22"/>
        <v>3</v>
      </c>
      <c r="R163" s="333">
        <f t="shared" si="22"/>
        <v>19</v>
      </c>
      <c r="S163" s="333">
        <f t="shared" si="22"/>
        <v>46</v>
      </c>
      <c r="T163" s="333">
        <f t="shared" si="22"/>
        <v>560</v>
      </c>
      <c r="U163" s="333">
        <f t="shared" si="22"/>
        <v>92</v>
      </c>
      <c r="V163" s="333">
        <f t="shared" si="22"/>
        <v>0</v>
      </c>
      <c r="W163" s="333">
        <f t="shared" si="22"/>
        <v>0</v>
      </c>
      <c r="X163" s="333">
        <f t="shared" si="22"/>
        <v>63</v>
      </c>
      <c r="Y163" s="333">
        <f t="shared" si="22"/>
        <v>0</v>
      </c>
      <c r="Z163" s="333">
        <f t="shared" si="22"/>
        <v>511</v>
      </c>
      <c r="AA163" s="333">
        <f t="shared" si="22"/>
        <v>159</v>
      </c>
      <c r="AB163" s="333">
        <f t="shared" si="22"/>
        <v>0</v>
      </c>
      <c r="AC163" s="333">
        <f t="shared" si="22"/>
        <v>0</v>
      </c>
      <c r="AD163" s="333">
        <f t="shared" si="22"/>
        <v>11</v>
      </c>
      <c r="AE163" s="333">
        <f t="shared" si="22"/>
        <v>9</v>
      </c>
      <c r="AF163" s="333">
        <f t="shared" si="22"/>
        <v>133</v>
      </c>
      <c r="AG163" s="333">
        <f t="shared" si="22"/>
        <v>71</v>
      </c>
      <c r="AH163" s="333">
        <f t="shared" si="22"/>
        <v>197</v>
      </c>
      <c r="AI163" s="333">
        <f t="shared" si="22"/>
        <v>2</v>
      </c>
      <c r="AJ163" s="333">
        <f t="shared" si="22"/>
        <v>0</v>
      </c>
      <c r="AK163" s="333">
        <f t="shared" si="22"/>
        <v>16</v>
      </c>
      <c r="AL163" s="333">
        <f t="shared" ref="AL163:AZ163" si="23">SUM(AL9,AL11,AL13,AL15,AL17,AL19,AL21,AL23,AL25,AL27,AL29,AL31,AL33,AL35,AL37,AL39,AL41,AL43,AL45,AL47,AL49,AL51,AL53,AL55,AL57,AL59,AL61,AL63,AL65,AL67,AL69,AL71,AL73,AL75,AL77,AL79,AL81,AL83,AL85,AL87,AL89,AL91,AL93,AL95,AL97,AL99,AL101,AL103,AL107,AL109,AL111,AL113,AL115,AL117,AL119,AL121,AL123,AL125,AL127,AL129,AL131,AL133,AL135,AL137,AL139,AL141,AL143,AL145,AL147,AL149,AL151,AL153)</f>
        <v>0</v>
      </c>
      <c r="AM163" s="333">
        <f>SUM(AM9,AM11,AM13,AM15,AM17,AM19,AM21,AM23,AM25,AM27,AM29,AM31,AM33,AM35,AM37,AM39,AM41,AM43,AM45,AM47,AM49,AM51,AM53,AM55,AM57,AM59,AM61,AM63,AM65,AM67,AM69,AM71,AM73,AM75,AM77,AM79,AM81,AM83,AM85,AM87,AM89,AM91,AM93,AM95,AM97,AM99,AM101,AM103,AM107,AM109,AM111,AM113,AM115,AM117,AM119,AM121,AM123,AM125,AM127,AM129,AM131,AM133,AM135,AM137,AM139,AM141,AM143,AM145,AM147,AM149,AM151,AM153)</f>
        <v>3</v>
      </c>
      <c r="AN163" s="333">
        <f t="shared" si="23"/>
        <v>0</v>
      </c>
      <c r="AO163" s="333">
        <f>SUM(AO9,AO11,AO13,AO15,AO17,AO19,AO21,AO23,AO25,AO27,AO29,AO31,AO33,AO35,AO37,AO39,AO41,AO43,AO45,AO47,AO49,AO51,AO53,AO55,AO57,AO59,AO61,AO63,AO65,AO67,AO69,AO71,AO73,AO75,AO77,AO79,AO81,AO83,AO85,AO87,AO89,AO91,AO93,AO95,AO97,AO99,AO101,AO103,AO107,AO109,AO111,AO113,AO115,AO117,AO119,AO121,AO123,AO125,AO127,AO129,AO131,AO133,AO135,AO137,AO139,AO141,AO143,AO145,AO147,AO149,AO151,AO153)</f>
        <v>6</v>
      </c>
      <c r="AP163" s="333">
        <f>SUM(AP9,AP11,AP13,AP15,AP17,AP19,AP21,AP23,AP25,AP27,AP29,AP31,AP33,AP35,AP37,AP39,AP41,AP43,AP45,AP47,AP49,AP51,AP53,AP55,AP57,AP59,AP61,AP63,AP65,AP67,AP69,AP71,AP73,AP75,AP77,AP79,AP81,AP83,AP85,AP87,AP89,AP91,AP93,AP95,AP97,AP99,AP101,AP103,AP107,AP109,AP111,AP113,AP115,AP117,AP119,AP121,AP123,AP125,AP127,AP129,AP131,AP133,AP135,AP137,AP139,AP141,AP143,AP145,AP147,AP149,AP151,AP153)</f>
        <v>1</v>
      </c>
      <c r="AQ163" s="333">
        <f t="shared" si="23"/>
        <v>0</v>
      </c>
      <c r="AR163" s="333">
        <f t="shared" ref="AR163:AU164" si="24">SUM(AR9,AR11,AR13,AR15,AR17,AR19,AR21,AR23,AR25,AR27,AR29,AR31,AR33,AR35,AR37,AR39,AR41,AR43,AR45,AR47,AR49,AR51,AR53,AR55,AR57,AR59,AR61,AR63,AR65,AR67,AR69,AR71,AR73,AR75,AR77,AR79,AR81,AR83,AR85,AR87,AR89,AR91,AR93,AR95,AR97,AR99,AR101,AR103,AR107,AR109,AR111,AR113,AR115,AR117,AR119,AR121,AR123,AR125,AR127,AR129,AR131,AR133,AR135,AR137,AR139,AR141,AR143,AR145,AR147,AR149,AR151,AR153)</f>
        <v>1141</v>
      </c>
      <c r="AS163" s="333">
        <f t="shared" si="24"/>
        <v>1</v>
      </c>
      <c r="AT163" s="333">
        <f t="shared" si="24"/>
        <v>83</v>
      </c>
      <c r="AU163" s="333">
        <f t="shared" si="24"/>
        <v>0</v>
      </c>
      <c r="AV163" s="333">
        <f t="shared" si="23"/>
        <v>0</v>
      </c>
      <c r="AW163" s="333">
        <f t="shared" ref="AW163:AY164" si="25">SUM(AW9,AW11,AW13,AW15,AW17,AW19,AW21,AW23,AW25,AW27,AW29,AW31,AW33,AW35,AW37,AW39,AW41,AW43,AW45,AW47,AW49,AW51,AW53,AW55,AW57,AW59,AW61,AW63,AW65,AW67,AW69,AW71,AW73,AW75,AW77,AW79,AW81,AW83,AW85,AW87,AW89,AW91,AW93,AW95,AW97,AW99,AW101,AW103,AW107,AW109,AW111,AW113,AW115,AW117,AW119,AW121,AW123,AW125,AW127,AW129,AW131,AW133,AW135,AW137,AW139,AW141,AW143,AW145,AW147,AW149,AW151,AW153)</f>
        <v>17</v>
      </c>
      <c r="AX163" s="333">
        <f t="shared" si="25"/>
        <v>0</v>
      </c>
      <c r="AY163" s="333">
        <f t="shared" si="25"/>
        <v>0</v>
      </c>
      <c r="AZ163" s="333">
        <f t="shared" si="23"/>
        <v>0</v>
      </c>
      <c r="BA163" s="333">
        <f t="shared" ref="BA163:BP163" si="26">SUM(BA9,BA11,BA13,BA15,BA17,BA19,BA21,BA23,BA25,BA27,BA29,BA31,BA33,BA35,BA37,BA39,BA41,BA43,BA45,BA47,BA49,BA51,BA53,BA55,BA57,BA59,BA61,BA63,BA65,BA67,BA69,BA71,BA73,BA75,BA77,BA79,BA81,BA83,BA85,BA87,BA89,BA91,BA93,BA95,BA97,BA99,BA101,BA103,BA107,BA109,BA111,BA113,BA115,BA117,BA119,BA121,BA123,BA125,BA127,BA129,BA131,BA133,BA135,BA137,BA139,BA141,BA143,BA145,BA147,BA149,BA151,BA153)</f>
        <v>8</v>
      </c>
      <c r="BB163" s="333">
        <f t="shared" si="26"/>
        <v>49</v>
      </c>
      <c r="BC163" s="333">
        <f t="shared" si="26"/>
        <v>4</v>
      </c>
      <c r="BD163" s="333">
        <f t="shared" si="26"/>
        <v>12</v>
      </c>
      <c r="BE163" s="333">
        <f t="shared" si="26"/>
        <v>0</v>
      </c>
      <c r="BF163" s="333">
        <f t="shared" si="26"/>
        <v>0</v>
      </c>
      <c r="BG163" s="333">
        <f t="shared" si="26"/>
        <v>1</v>
      </c>
      <c r="BH163" s="333">
        <f t="shared" si="26"/>
        <v>25</v>
      </c>
      <c r="BI163" s="333">
        <f t="shared" si="26"/>
        <v>6</v>
      </c>
      <c r="BJ163" s="333">
        <f t="shared" si="26"/>
        <v>1366</v>
      </c>
      <c r="BK163" s="333">
        <f t="shared" si="26"/>
        <v>6</v>
      </c>
      <c r="BL163" s="333">
        <f t="shared" si="26"/>
        <v>0</v>
      </c>
      <c r="BM163" s="333">
        <f t="shared" si="26"/>
        <v>0</v>
      </c>
      <c r="BN163" s="333">
        <f t="shared" si="26"/>
        <v>44</v>
      </c>
      <c r="BO163" s="333">
        <f t="shared" si="26"/>
        <v>236</v>
      </c>
      <c r="BP163" s="333">
        <f t="shared" si="26"/>
        <v>5733</v>
      </c>
      <c r="BQ163" s="414">
        <f>SUM(D163:BO163)</f>
        <v>5733</v>
      </c>
      <c r="BR163" s="400"/>
      <c r="BS163" s="401"/>
      <c r="BT163" s="402"/>
      <c r="BU163" s="402"/>
      <c r="BV163" s="401"/>
      <c r="BW163" s="401"/>
      <c r="BX163" s="401"/>
      <c r="BY163" s="395"/>
      <c r="BZ163" s="395"/>
      <c r="CA163" s="403"/>
      <c r="CB163" s="395"/>
      <c r="CC163" s="403"/>
      <c r="CD163" s="403"/>
      <c r="CE163" s="395"/>
      <c r="CF163" s="395"/>
      <c r="CG163" s="395"/>
      <c r="CH163" s="395"/>
      <c r="CI163" s="395"/>
      <c r="CJ163" s="395"/>
      <c r="CK163" s="395"/>
      <c r="CL163" s="395"/>
      <c r="CM163" s="395"/>
      <c r="CN163" s="395"/>
      <c r="CO163" s="404"/>
      <c r="CP163" s="404"/>
      <c r="CQ163" s="404"/>
    </row>
    <row r="164" spans="1:116" s="194" customFormat="1" ht="14.1" customHeight="1" x14ac:dyDescent="0.2">
      <c r="A164" s="191"/>
      <c r="B164" s="192"/>
      <c r="C164" s="193" t="s">
        <v>403</v>
      </c>
      <c r="D164" s="333">
        <f t="shared" ref="D164:I164" si="27">SUM(D10,D12,D14,D16,D18,D20,D22,D24,D26,D28,D30,D32,D34,D36,D38,D40,D42,D44,D46,D48,D50,D52,D54,D56,D58,D60,D62,D64,D66,D68,D70,D72,D74,D76,D78,D80,D82,D84,D86,D88,D90,D92,D94,D96,D98,D100,D102,D104,D108,D110,D112,D114,D116,D118,D120,D122,D124,D126,D128,D130,D132,D134,D136,D138,D140,D142,D144,D146,D148,D150,D152,D154)</f>
        <v>55</v>
      </c>
      <c r="E164" s="333">
        <f t="shared" si="27"/>
        <v>47</v>
      </c>
      <c r="F164" s="333">
        <f t="shared" si="27"/>
        <v>148</v>
      </c>
      <c r="G164" s="333">
        <f t="shared" si="27"/>
        <v>0</v>
      </c>
      <c r="H164" s="333">
        <f t="shared" si="27"/>
        <v>24</v>
      </c>
      <c r="I164" s="333">
        <f t="shared" si="27"/>
        <v>3</v>
      </c>
      <c r="J164" s="333">
        <f t="shared" ref="J164:AJ164" si="28">SUM(J10,J12,J14,J16,J18,J20,J22,J24,J26,J28,J30,J32,J34,J36,J38,J40,J42,J44,J46,J48,J50,J52,J54,J56,J58,J60,J62,J64,J66,J68,J70,J72,J74,J76,J78,J80,J82,J84,J86,J88,J90,J92,J94,J96,J98,J100,J102,J104,J108,J110,J112,J114,J116,J118,J120,J122,J124,J126,J128,J130,J132,J134,J136,J138,J140,J142,J144,J146,J148,J150,J152,J154)</f>
        <v>0</v>
      </c>
      <c r="K164" s="333">
        <f t="shared" ref="K164:V164" si="29">SUM(K10,K12,K14,K16,K18,K20,K22,K24,K26,K28,K30,K32,K34,K36,K38,K40,K42,K44,K46,K48,K50,K52,K54,K56,K58,K60,K62,K64,K66,K68,K70,K72,K74,K76,K78,K80,K82,K84,K86,K88,K90,K92,K94,K96,K98,K100,K102,K104,K108,K110,K112,K114,K116,K118,K120,K122,K124,K126,K128,K130,K132,K134,K136,K138,K140,K142,K144,K146,K148,K150,K152,K154)</f>
        <v>8</v>
      </c>
      <c r="L164" s="333">
        <f t="shared" si="29"/>
        <v>0</v>
      </c>
      <c r="M164" s="333">
        <f t="shared" si="29"/>
        <v>30</v>
      </c>
      <c r="N164" s="333">
        <f t="shared" si="29"/>
        <v>486</v>
      </c>
      <c r="O164" s="333">
        <f t="shared" si="29"/>
        <v>5</v>
      </c>
      <c r="P164" s="333">
        <f t="shared" si="29"/>
        <v>1</v>
      </c>
      <c r="Q164" s="333">
        <f t="shared" si="29"/>
        <v>0</v>
      </c>
      <c r="R164" s="333">
        <f t="shared" si="29"/>
        <v>14</v>
      </c>
      <c r="S164" s="333">
        <f t="shared" si="29"/>
        <v>9</v>
      </c>
      <c r="T164" s="333">
        <f t="shared" si="29"/>
        <v>414</v>
      </c>
      <c r="U164" s="333">
        <f t="shared" si="29"/>
        <v>97</v>
      </c>
      <c r="V164" s="333">
        <f t="shared" si="29"/>
        <v>2</v>
      </c>
      <c r="W164" s="333">
        <f t="shared" si="28"/>
        <v>0</v>
      </c>
      <c r="X164" s="333">
        <f>SUM(X10,X12,X14,X16,X18,X20,X22,X24,X26,X28,X30,X32,X34,X36,X38,X40,X42,X44,X46,X48,X50,X52,X54,X56,X58,X60,X62,X64,X66,X68,X70,X72,X74,X76,X78,X80,X82,X84,X86,X88,X90,X92,X94,X96,X98,X100,X102,X104,X108,X110,X112,X114,X116,X118,X120,X122,X124,X126,X128,X130,X132,X134,X136,X138,X140,X142,X144,X146,X148,X150,X152,X154)</f>
        <v>50</v>
      </c>
      <c r="Y164" s="333">
        <f>SUM(Y10,Y12,Y14,Y16,Y18,Y20,Y22,Y24,Y26,Y28,Y30,Y32,Y34,Y36,Y38,Y40,Y42,Y44,Y46,Y48,Y50,Y52,Y54,Y56,Y58,Y60,Y62,Y64,Y66,Y68,Y70,Y72,Y74,Y76,Y78,Y80,Y82,Y84,Y86,Y88,Y90,Y92,Y94,Y96,Y98,Y100,Y102,Y104,Y108,Y110,Y112,Y114,Y116,Y118,Y120,Y122,Y124,Y126,Y128,Y130,Y132,Y134,Y136,Y138,Y140,Y142,Y144,Y146,Y148,Y150,Y152,Y154)</f>
        <v>0</v>
      </c>
      <c r="Z164" s="333">
        <f>SUM(Z10,Z12,Z14,Z16,Z18,Z20,Z22,Z24,Z26,Z28,Z30,Z32,Z34,Z36,Z38,Z40,Z42,Z44,Z46,Z48,Z50,Z52,Z54,Z56,Z58,Z60,Z62,Z64,Z66,Z68,Z70,Z72,Z74,Z76,Z78,Z80,Z82,Z84,Z86,Z88,Z90,Z92,Z94,Z96,Z98,Z100,Z102,Z104,Z108,Z110,Z112,Z114,Z116,Z118,Z120,Z122,Z124,Z126,Z128,Z130,Z132,Z134,Z136,Z138,Z140,Z142,Z144,Z146,Z148,Z150,Z152,Z154)</f>
        <v>289</v>
      </c>
      <c r="AA164" s="333">
        <f>SUM(AA10,AA12,AA14,AA16,AA18,AA20,AA22,AA24,AA26,AA28,AA30,AA32,AA34,AA36,AA38,AA40,AA42,AA44,AA46,AA48,AA50,AA52,AA54,AA56,AA58,AA60,AA62,AA64,AA66,AA68,AA70,AA72,AA74,AA76,AA78,AA80,AA82,AA84,AA86,AA88,AA90,AA92,AA94,AA96,AA98,AA100,AA102,AA104,AA108,AA110,AA112,AA114,AA116,AA118,AA120,AA122,AA124,AA126,AA128,AA130,AA132,AA134,AA136,AA138,AA140,AA142,AA144,AA146,AA148,AA150,AA152,AA154)</f>
        <v>131</v>
      </c>
      <c r="AB164" s="333">
        <f t="shared" si="28"/>
        <v>0</v>
      </c>
      <c r="AC164" s="333">
        <f t="shared" ref="AC164:AI164" si="30">SUM(AC10,AC12,AC14,AC16,AC18,AC20,AC22,AC24,AC26,AC28,AC30,AC32,AC34,AC36,AC38,AC40,AC42,AC44,AC46,AC48,AC50,AC52,AC54,AC56,AC58,AC60,AC62,AC64,AC66,AC68,AC70,AC72,AC74,AC76,AC78,AC80,AC82,AC84,AC86,AC88,AC90,AC92,AC94,AC96,AC98,AC100,AC102,AC104,AC108,AC110,AC112,AC114,AC116,AC118,AC120,AC122,AC124,AC126,AC128,AC130,AC132,AC134,AC136,AC138,AC140,AC142,AC144,AC146,AC148,AC150,AC152,AC154)</f>
        <v>2</v>
      </c>
      <c r="AD164" s="333">
        <f t="shared" si="30"/>
        <v>2</v>
      </c>
      <c r="AE164" s="333">
        <f t="shared" si="30"/>
        <v>5</v>
      </c>
      <c r="AF164" s="333">
        <f t="shared" si="30"/>
        <v>80</v>
      </c>
      <c r="AG164" s="333">
        <f t="shared" si="30"/>
        <v>66</v>
      </c>
      <c r="AH164" s="333">
        <f t="shared" si="30"/>
        <v>187</v>
      </c>
      <c r="AI164" s="333">
        <f t="shared" si="30"/>
        <v>1</v>
      </c>
      <c r="AJ164" s="333">
        <f t="shared" si="28"/>
        <v>0</v>
      </c>
      <c r="AK164" s="333">
        <f>SUM(AK10,AK12,AK14,AK16,AK18,AK20,AK22,AK24,AK26,AK28,AK30,AK32,AK34,AK36,AK38,AK40,AK42,AK44,AK46,AK48,AK50,AK52,AK54,AK56,AK58,AK60,AK62,AK64,AK66,AK68,AK70,AK72,AK74,AK76,AK78,AK80,AK82,AK84,AK86,AK88,AK90,AK92,AK94,AK96,AK98,AK100,AK102,AK104,AK108,AK110,AK112,AK114,AK116,AK118,AK120,AK122,AK124,AK126,AK128,AK130,AK132,AK134,AK136,AK138,AK140,AK142,AK144,AK146,AK148,AK150,AK152,AK154)</f>
        <v>20</v>
      </c>
      <c r="AL164" s="333">
        <f t="shared" ref="AL164:AZ164" si="31">SUM(AL10,AL12,AL14,AL16,AL18,AL20,AL22,AL24,AL26,AL28,AL30,AL32,AL34,AL36,AL38,AL40,AL42,AL44,AL46,AL48,AL50,AL52,AL54,AL56,AL58,AL60,AL62,AL64,AL66,AL68,AL70,AL72,AL74,AL76,AL78,AL80,AL82,AL84,AL86,AL88,AL90,AL92,AL94,AL96,AL98,AL100,AL102,AL104,AL108,AL110,AL112,AL114,AL116,AL118,AL120,AL122,AL124,AL126,AL128,AL130,AL132,AL134,AL136,AL138,AL140,AL142,AL144,AL146,AL148,AL150,AL152,AL154)</f>
        <v>0</v>
      </c>
      <c r="AM164" s="333">
        <f>SUM(AM10,AM12,AM14,AM16,AM18,AM20,AM22,AM24,AM26,AM28,AM30,AM32,AM34,AM36,AM38,AM40,AM42,AM44,AM46,AM48,AM50,AM52,AM54,AM56,AM58,AM60,AM62,AM64,AM66,AM68,AM70,AM72,AM74,AM76,AM78,AM80,AM82,AM84,AM86,AM88,AM90,AM92,AM94,AM96,AM98,AM100,AM102,AM104,AM108,AM110,AM112,AM114,AM116,AM118,AM120,AM122,AM124,AM126,AM128,AM130,AM132,AM134,AM136,AM138,AM140,AM142,AM144,AM146,AM148,AM150,AM152,AM154)</f>
        <v>4</v>
      </c>
      <c r="AN164" s="333">
        <f t="shared" si="31"/>
        <v>0</v>
      </c>
      <c r="AO164" s="333">
        <f>SUM(AO10,AO12,AO14,AO16,AO18,AO20,AO22,AO24,AO26,AO28,AO30,AO32,AO34,AO36,AO38,AO40,AO42,AO44,AO46,AO48,AO50,AO52,AO54,AO56,AO58,AO60,AO62,AO64,AO66,AO68,AO70,AO72,AO74,AO76,AO78,AO80,AO82,AO84,AO86,AO88,AO90,AO92,AO94,AO96,AO98,AO100,AO102,AO104,AO108,AO110,AO112,AO114,AO116,AO118,AO120,AO122,AO124,AO126,AO128,AO130,AO132,AO134,AO136,AO138,AO140,AO142,AO144,AO146,AO148,AO150,AO152,AO154)</f>
        <v>2</v>
      </c>
      <c r="AP164" s="333">
        <f>SUM(AP10,AP12,AP14,AP16,AP18,AP20,AP22,AP24,AP26,AP28,AP30,AP32,AP34,AP36,AP38,AP40,AP42,AP44,AP46,AP48,AP50,AP52,AP54,AP56,AP58,AP60,AP62,AP64,AP66,AP68,AP70,AP72,AP74,AP76,AP78,AP80,AP82,AP84,AP86,AP88,AP90,AP92,AP94,AP96,AP98,AP100,AP102,AP104,AP108,AP110,AP112,AP114,AP116,AP118,AP120,AP122,AP124,AP126,AP128,AP130,AP132,AP134,AP136,AP138,AP140,AP142,AP144,AP146,AP148,AP150,AP152,AP154)</f>
        <v>3</v>
      </c>
      <c r="AQ164" s="333">
        <f t="shared" si="31"/>
        <v>0</v>
      </c>
      <c r="AR164" s="333">
        <f t="shared" si="24"/>
        <v>880</v>
      </c>
      <c r="AS164" s="333">
        <f t="shared" si="24"/>
        <v>3</v>
      </c>
      <c r="AT164" s="333">
        <f t="shared" si="24"/>
        <v>90</v>
      </c>
      <c r="AU164" s="333">
        <f t="shared" si="24"/>
        <v>4</v>
      </c>
      <c r="AV164" s="333">
        <f t="shared" si="31"/>
        <v>0</v>
      </c>
      <c r="AW164" s="333">
        <f t="shared" si="25"/>
        <v>10</v>
      </c>
      <c r="AX164" s="333">
        <f t="shared" si="25"/>
        <v>0</v>
      </c>
      <c r="AY164" s="333">
        <f t="shared" si="25"/>
        <v>5</v>
      </c>
      <c r="AZ164" s="333">
        <f t="shared" si="31"/>
        <v>0</v>
      </c>
      <c r="BA164" s="333">
        <f t="shared" ref="BA164:BP164" si="32">SUM(BA10,BA12,BA14,BA16,BA18,BA20,BA22,BA24,BA26,BA28,BA30,BA32,BA34,BA36,BA38,BA40,BA42,BA44,BA46,BA48,BA50,BA52,BA54,BA56,BA58,BA60,BA62,BA64,BA66,BA68,BA70,BA72,BA74,BA76,BA78,BA80,BA82,BA84,BA86,BA88,BA90,BA92,BA94,BA96,BA98,BA100,BA102,BA104,BA108,BA110,BA112,BA114,BA116,BA118,BA120,BA122,BA124,BA126,BA128,BA130,BA132,BA134,BA136,BA138,BA140,BA142,BA144,BA146,BA148,BA150,BA152,BA154)</f>
        <v>12</v>
      </c>
      <c r="BB164" s="333">
        <f t="shared" si="32"/>
        <v>40</v>
      </c>
      <c r="BC164" s="333">
        <f t="shared" si="32"/>
        <v>8</v>
      </c>
      <c r="BD164" s="333">
        <f t="shared" si="32"/>
        <v>12</v>
      </c>
      <c r="BE164" s="333">
        <f t="shared" si="32"/>
        <v>0</v>
      </c>
      <c r="BF164" s="333">
        <f t="shared" si="32"/>
        <v>0</v>
      </c>
      <c r="BG164" s="333">
        <f t="shared" si="32"/>
        <v>0</v>
      </c>
      <c r="BH164" s="333">
        <f t="shared" si="32"/>
        <v>2</v>
      </c>
      <c r="BI164" s="333">
        <f t="shared" si="32"/>
        <v>6</v>
      </c>
      <c r="BJ164" s="333">
        <f t="shared" si="32"/>
        <v>719</v>
      </c>
      <c r="BK164" s="333">
        <f t="shared" si="32"/>
        <v>2</v>
      </c>
      <c r="BL164" s="333">
        <f t="shared" si="32"/>
        <v>0</v>
      </c>
      <c r="BM164" s="333">
        <f t="shared" si="32"/>
        <v>0</v>
      </c>
      <c r="BN164" s="333">
        <f t="shared" si="32"/>
        <v>14</v>
      </c>
      <c r="BO164" s="333">
        <f t="shared" si="32"/>
        <v>113</v>
      </c>
      <c r="BP164" s="333">
        <f t="shared" si="32"/>
        <v>4105</v>
      </c>
      <c r="BQ164" s="414">
        <f>SUM(D164:BO164)</f>
        <v>4105</v>
      </c>
      <c r="BR164" s="400"/>
      <c r="BS164" s="401"/>
      <c r="BT164" s="402"/>
      <c r="BU164" s="402"/>
      <c r="BV164" s="401"/>
      <c r="BW164" s="401"/>
      <c r="BX164" s="401"/>
      <c r="BY164" s="395"/>
      <c r="BZ164" s="395"/>
      <c r="CA164" s="403"/>
      <c r="CB164" s="395"/>
      <c r="CC164" s="403"/>
      <c r="CD164" s="403"/>
      <c r="CE164" s="395"/>
      <c r="CF164" s="395"/>
      <c r="CG164" s="395"/>
      <c r="CH164" s="395"/>
      <c r="CI164" s="395"/>
      <c r="CJ164" s="395"/>
      <c r="CK164" s="395"/>
      <c r="CL164" s="395"/>
      <c r="CM164" s="395"/>
      <c r="CN164" s="395"/>
      <c r="CO164" s="404"/>
      <c r="CP164" s="404"/>
      <c r="CQ164" s="404"/>
    </row>
    <row r="165" spans="1:116" customFormat="1" ht="12.75" customHeight="1" x14ac:dyDescent="0.25">
      <c r="B165" s="198"/>
      <c r="C165" s="198" t="s">
        <v>422</v>
      </c>
      <c r="D165" s="572">
        <f>SUM(D9:D154)-D163-D164</f>
        <v>0</v>
      </c>
      <c r="E165" s="572">
        <f t="shared" ref="E165:BP165" si="33">SUM(E9:E154)-E163-E164</f>
        <v>0</v>
      </c>
      <c r="F165" s="572">
        <f t="shared" si="33"/>
        <v>0</v>
      </c>
      <c r="G165" s="572">
        <f t="shared" si="33"/>
        <v>0</v>
      </c>
      <c r="H165" s="572">
        <f t="shared" si="33"/>
        <v>0</v>
      </c>
      <c r="I165" s="572">
        <f t="shared" si="33"/>
        <v>0</v>
      </c>
      <c r="J165" s="572">
        <f t="shared" si="33"/>
        <v>0</v>
      </c>
      <c r="K165" s="572">
        <f t="shared" si="33"/>
        <v>0</v>
      </c>
      <c r="L165" s="572">
        <f t="shared" si="33"/>
        <v>0</v>
      </c>
      <c r="M165" s="572">
        <f t="shared" si="33"/>
        <v>0</v>
      </c>
      <c r="N165" s="572">
        <f t="shared" si="33"/>
        <v>0</v>
      </c>
      <c r="O165" s="572">
        <f t="shared" si="33"/>
        <v>0</v>
      </c>
      <c r="P165" s="572">
        <f t="shared" si="33"/>
        <v>0</v>
      </c>
      <c r="Q165" s="572">
        <f t="shared" si="33"/>
        <v>0</v>
      </c>
      <c r="R165" s="572">
        <f t="shared" si="33"/>
        <v>0</v>
      </c>
      <c r="S165" s="572">
        <f t="shared" si="33"/>
        <v>0</v>
      </c>
      <c r="T165" s="572">
        <f t="shared" si="33"/>
        <v>0</v>
      </c>
      <c r="U165" s="572">
        <f t="shared" si="33"/>
        <v>0</v>
      </c>
      <c r="V165" s="572">
        <f t="shared" si="33"/>
        <v>0</v>
      </c>
      <c r="W165" s="572">
        <f t="shared" si="33"/>
        <v>0</v>
      </c>
      <c r="X165" s="572">
        <f t="shared" si="33"/>
        <v>0</v>
      </c>
      <c r="Y165" s="572">
        <f t="shared" si="33"/>
        <v>0</v>
      </c>
      <c r="Z165" s="572">
        <f t="shared" si="33"/>
        <v>0</v>
      </c>
      <c r="AA165" s="572">
        <f t="shared" si="33"/>
        <v>0</v>
      </c>
      <c r="AB165" s="572">
        <f t="shared" si="33"/>
        <v>0</v>
      </c>
      <c r="AC165" s="572">
        <f t="shared" si="33"/>
        <v>0</v>
      </c>
      <c r="AD165" s="572">
        <f t="shared" si="33"/>
        <v>0</v>
      </c>
      <c r="AE165" s="572">
        <f t="shared" si="33"/>
        <v>0</v>
      </c>
      <c r="AF165" s="572">
        <f t="shared" si="33"/>
        <v>0</v>
      </c>
      <c r="AG165" s="572">
        <f t="shared" si="33"/>
        <v>0</v>
      </c>
      <c r="AH165" s="572">
        <f t="shared" si="33"/>
        <v>0</v>
      </c>
      <c r="AI165" s="572">
        <f t="shared" si="33"/>
        <v>0</v>
      </c>
      <c r="AJ165" s="572">
        <f t="shared" si="33"/>
        <v>0</v>
      </c>
      <c r="AK165" s="572">
        <f t="shared" si="33"/>
        <v>0</v>
      </c>
      <c r="AL165" s="572">
        <f t="shared" si="33"/>
        <v>0</v>
      </c>
      <c r="AM165" s="572">
        <f t="shared" si="33"/>
        <v>0</v>
      </c>
      <c r="AN165" s="572">
        <f t="shared" si="33"/>
        <v>0</v>
      </c>
      <c r="AO165" s="572">
        <f t="shared" si="33"/>
        <v>0</v>
      </c>
      <c r="AP165" s="572">
        <f t="shared" si="33"/>
        <v>0</v>
      </c>
      <c r="AQ165" s="572">
        <f t="shared" si="33"/>
        <v>0</v>
      </c>
      <c r="AR165" s="572">
        <f t="shared" si="33"/>
        <v>0</v>
      </c>
      <c r="AS165" s="572">
        <f t="shared" si="33"/>
        <v>0</v>
      </c>
      <c r="AT165" s="572">
        <f t="shared" si="33"/>
        <v>0</v>
      </c>
      <c r="AU165" s="572">
        <f t="shared" si="33"/>
        <v>0</v>
      </c>
      <c r="AV165" s="572">
        <f t="shared" si="33"/>
        <v>0</v>
      </c>
      <c r="AW165" s="572">
        <f t="shared" si="33"/>
        <v>0</v>
      </c>
      <c r="AX165" s="572">
        <f t="shared" si="33"/>
        <v>0</v>
      </c>
      <c r="AY165" s="572">
        <f t="shared" si="33"/>
        <v>0</v>
      </c>
      <c r="AZ165" s="572">
        <f t="shared" si="33"/>
        <v>0</v>
      </c>
      <c r="BA165" s="572">
        <f t="shared" si="33"/>
        <v>0</v>
      </c>
      <c r="BB165" s="572">
        <f t="shared" si="33"/>
        <v>0</v>
      </c>
      <c r="BC165" s="572">
        <f t="shared" si="33"/>
        <v>0</v>
      </c>
      <c r="BD165" s="572">
        <f t="shared" si="33"/>
        <v>0</v>
      </c>
      <c r="BE165" s="572">
        <f t="shared" si="33"/>
        <v>0</v>
      </c>
      <c r="BF165" s="572">
        <f t="shared" si="33"/>
        <v>0</v>
      </c>
      <c r="BG165" s="572">
        <f t="shared" si="33"/>
        <v>0</v>
      </c>
      <c r="BH165" s="572">
        <f t="shared" si="33"/>
        <v>0</v>
      </c>
      <c r="BI165" s="572">
        <f t="shared" si="33"/>
        <v>0</v>
      </c>
      <c r="BJ165" s="572">
        <f t="shared" si="33"/>
        <v>0</v>
      </c>
      <c r="BK165" s="572">
        <f t="shared" si="33"/>
        <v>0</v>
      </c>
      <c r="BL165" s="572">
        <f t="shared" si="33"/>
        <v>0</v>
      </c>
      <c r="BM165" s="572">
        <f t="shared" si="33"/>
        <v>0</v>
      </c>
      <c r="BN165" s="572">
        <f t="shared" si="33"/>
        <v>0</v>
      </c>
      <c r="BO165" s="572">
        <f t="shared" si="33"/>
        <v>0</v>
      </c>
      <c r="BP165" s="572">
        <f t="shared" si="33"/>
        <v>0</v>
      </c>
      <c r="BQ165" s="414">
        <f>SUM(D165:BO165)</f>
        <v>0</v>
      </c>
      <c r="BR165" s="405"/>
      <c r="BS165" s="405"/>
      <c r="BT165" s="405"/>
      <c r="BU165" s="405"/>
      <c r="BV165" s="405"/>
      <c r="BW165" s="405"/>
      <c r="BX165" s="405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</row>
    <row r="166" spans="1:116" customFormat="1" ht="14.25" customHeight="1" x14ac:dyDescent="0.25">
      <c r="B166" s="198"/>
      <c r="C166" s="120"/>
      <c r="D166" s="574"/>
      <c r="E166" s="574"/>
      <c r="F166" s="574"/>
      <c r="G166" s="574"/>
      <c r="H166" s="574"/>
      <c r="I166" s="574"/>
      <c r="J166" s="574"/>
      <c r="K166" s="574"/>
      <c r="L166" s="574"/>
      <c r="M166" s="574"/>
      <c r="N166" s="574"/>
      <c r="O166" s="574"/>
      <c r="P166" s="574"/>
      <c r="Q166" s="574"/>
      <c r="R166" s="574"/>
      <c r="S166" s="574"/>
      <c r="T166" s="574"/>
      <c r="U166" s="574"/>
      <c r="V166" s="574"/>
      <c r="W166" s="574"/>
      <c r="X166" s="574"/>
      <c r="Y166" s="574"/>
      <c r="Z166" s="574"/>
      <c r="AA166" s="574"/>
      <c r="AB166" s="574"/>
      <c r="AC166" s="574"/>
      <c r="AD166" s="574"/>
      <c r="AE166" s="574"/>
      <c r="AF166" s="574"/>
      <c r="AG166" s="574"/>
      <c r="AH166" s="574"/>
      <c r="AI166" s="574"/>
      <c r="AJ166" s="574"/>
      <c r="AK166" s="574"/>
      <c r="AL166" s="574"/>
      <c r="AM166" s="574"/>
      <c r="AN166" s="574"/>
      <c r="AO166" s="574"/>
      <c r="AP166" s="574"/>
      <c r="AQ166" s="574"/>
      <c r="AR166" s="574"/>
      <c r="AS166" s="574"/>
      <c r="AT166" s="574"/>
      <c r="AU166" s="574"/>
      <c r="AV166" s="574"/>
      <c r="AW166" s="574"/>
      <c r="AX166" s="574"/>
      <c r="AY166" s="574"/>
      <c r="AZ166" s="574"/>
      <c r="BA166" s="574"/>
      <c r="BB166" s="574"/>
      <c r="BC166" s="574"/>
      <c r="BD166" s="574"/>
      <c r="BE166" s="574"/>
      <c r="BF166" s="574"/>
      <c r="BG166" s="574"/>
      <c r="BH166" s="574"/>
      <c r="BI166" s="574"/>
      <c r="BJ166" s="574"/>
      <c r="BK166" s="574"/>
      <c r="BL166" s="574"/>
      <c r="BM166" s="574"/>
      <c r="BN166" s="574"/>
      <c r="BO166" s="574"/>
      <c r="BP166" s="574"/>
      <c r="BQ166" s="414"/>
      <c r="BR166" s="405"/>
      <c r="BS166" s="406"/>
      <c r="BT166" s="406"/>
      <c r="BU166" s="405"/>
      <c r="BV166" s="405"/>
      <c r="BW166" s="405"/>
      <c r="BX166" s="405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</row>
    <row r="167" spans="1:116" customFormat="1" ht="13.5" customHeight="1" x14ac:dyDescent="0.25">
      <c r="B167" s="198"/>
      <c r="C167" s="198"/>
      <c r="D167" s="333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414"/>
      <c r="BR167" s="405"/>
      <c r="BS167" s="406"/>
      <c r="BT167" s="406"/>
      <c r="BU167" s="405"/>
      <c r="BV167" s="405"/>
      <c r="BW167" s="405"/>
      <c r="BX167" s="405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</row>
    <row r="168" spans="1:116" customFormat="1" ht="13.5" customHeight="1" x14ac:dyDescent="0.25">
      <c r="B168" s="198"/>
      <c r="C168" s="198" t="s">
        <v>423</v>
      </c>
      <c r="D168" s="333">
        <f>D163-D157</f>
        <v>0</v>
      </c>
      <c r="E168" s="333">
        <f t="shared" ref="E168:BP168" si="34">E163-E157</f>
        <v>0</v>
      </c>
      <c r="F168" s="333">
        <f t="shared" si="34"/>
        <v>0</v>
      </c>
      <c r="G168" s="333">
        <f t="shared" si="34"/>
        <v>0</v>
      </c>
      <c r="H168" s="333">
        <f t="shared" si="34"/>
        <v>0</v>
      </c>
      <c r="I168" s="333">
        <f t="shared" si="34"/>
        <v>0</v>
      </c>
      <c r="J168" s="333">
        <f t="shared" si="34"/>
        <v>0</v>
      </c>
      <c r="K168" s="333">
        <f t="shared" si="34"/>
        <v>0</v>
      </c>
      <c r="L168" s="333">
        <f t="shared" si="34"/>
        <v>0</v>
      </c>
      <c r="M168" s="333">
        <f t="shared" si="34"/>
        <v>0</v>
      </c>
      <c r="N168" s="333">
        <f t="shared" si="34"/>
        <v>0</v>
      </c>
      <c r="O168" s="333">
        <f t="shared" si="34"/>
        <v>0</v>
      </c>
      <c r="P168" s="333">
        <f t="shared" si="34"/>
        <v>0</v>
      </c>
      <c r="Q168" s="333">
        <f t="shared" si="34"/>
        <v>0</v>
      </c>
      <c r="R168" s="333">
        <f t="shared" si="34"/>
        <v>0</v>
      </c>
      <c r="S168" s="333">
        <f t="shared" si="34"/>
        <v>0</v>
      </c>
      <c r="T168" s="333">
        <f t="shared" si="34"/>
        <v>0</v>
      </c>
      <c r="U168" s="333">
        <f t="shared" si="34"/>
        <v>0</v>
      </c>
      <c r="V168" s="333">
        <f t="shared" si="34"/>
        <v>0</v>
      </c>
      <c r="W168" s="333">
        <f t="shared" si="34"/>
        <v>0</v>
      </c>
      <c r="X168" s="333">
        <f t="shared" si="34"/>
        <v>0</v>
      </c>
      <c r="Y168" s="333">
        <f t="shared" si="34"/>
        <v>0</v>
      </c>
      <c r="Z168" s="333">
        <f t="shared" si="34"/>
        <v>0</v>
      </c>
      <c r="AA168" s="333">
        <f t="shared" si="34"/>
        <v>0</v>
      </c>
      <c r="AB168" s="333">
        <f t="shared" si="34"/>
        <v>0</v>
      </c>
      <c r="AC168" s="333">
        <f t="shared" si="34"/>
        <v>0</v>
      </c>
      <c r="AD168" s="333">
        <f t="shared" si="34"/>
        <v>0</v>
      </c>
      <c r="AE168" s="333">
        <f t="shared" si="34"/>
        <v>0</v>
      </c>
      <c r="AF168" s="333">
        <f t="shared" si="34"/>
        <v>0</v>
      </c>
      <c r="AG168" s="333">
        <f t="shared" si="34"/>
        <v>0</v>
      </c>
      <c r="AH168" s="333">
        <f t="shared" si="34"/>
        <v>0</v>
      </c>
      <c r="AI168" s="333">
        <f t="shared" si="34"/>
        <v>0</v>
      </c>
      <c r="AJ168" s="333">
        <f t="shared" si="34"/>
        <v>0</v>
      </c>
      <c r="AK168" s="333">
        <f t="shared" si="34"/>
        <v>0</v>
      </c>
      <c r="AL168" s="333">
        <f t="shared" si="34"/>
        <v>0</v>
      </c>
      <c r="AM168" s="333">
        <f t="shared" si="34"/>
        <v>0</v>
      </c>
      <c r="AN168" s="333">
        <f t="shared" si="34"/>
        <v>0</v>
      </c>
      <c r="AO168" s="333">
        <f t="shared" si="34"/>
        <v>0</v>
      </c>
      <c r="AP168" s="333">
        <f t="shared" si="34"/>
        <v>0</v>
      </c>
      <c r="AQ168" s="333">
        <f t="shared" si="34"/>
        <v>0</v>
      </c>
      <c r="AR168" s="333">
        <f t="shared" si="34"/>
        <v>0</v>
      </c>
      <c r="AS168" s="333">
        <f t="shared" si="34"/>
        <v>0</v>
      </c>
      <c r="AT168" s="333">
        <f t="shared" si="34"/>
        <v>0</v>
      </c>
      <c r="AU168" s="333">
        <f t="shared" si="34"/>
        <v>0</v>
      </c>
      <c r="AV168" s="333">
        <f t="shared" si="34"/>
        <v>0</v>
      </c>
      <c r="AW168" s="333">
        <f t="shared" si="34"/>
        <v>0</v>
      </c>
      <c r="AX168" s="333">
        <f t="shared" si="34"/>
        <v>0</v>
      </c>
      <c r="AY168" s="333">
        <f t="shared" si="34"/>
        <v>0</v>
      </c>
      <c r="AZ168" s="333">
        <f t="shared" si="34"/>
        <v>0</v>
      </c>
      <c r="BA168" s="333">
        <f t="shared" si="34"/>
        <v>0</v>
      </c>
      <c r="BB168" s="333">
        <f t="shared" si="34"/>
        <v>0</v>
      </c>
      <c r="BC168" s="333">
        <f t="shared" si="34"/>
        <v>0</v>
      </c>
      <c r="BD168" s="333">
        <f t="shared" si="34"/>
        <v>0</v>
      </c>
      <c r="BE168" s="333">
        <f t="shared" si="34"/>
        <v>0</v>
      </c>
      <c r="BF168" s="333">
        <f t="shared" si="34"/>
        <v>0</v>
      </c>
      <c r="BG168" s="333">
        <f t="shared" si="34"/>
        <v>0</v>
      </c>
      <c r="BH168" s="333">
        <f t="shared" si="34"/>
        <v>0</v>
      </c>
      <c r="BI168" s="333">
        <f t="shared" si="34"/>
        <v>0</v>
      </c>
      <c r="BJ168" s="333">
        <f t="shared" si="34"/>
        <v>0</v>
      </c>
      <c r="BK168" s="333">
        <f t="shared" si="34"/>
        <v>0</v>
      </c>
      <c r="BL168" s="333">
        <f t="shared" si="34"/>
        <v>0</v>
      </c>
      <c r="BM168" s="333">
        <f t="shared" si="34"/>
        <v>0</v>
      </c>
      <c r="BN168" s="333">
        <f t="shared" si="34"/>
        <v>0</v>
      </c>
      <c r="BO168" s="333">
        <f t="shared" si="34"/>
        <v>0</v>
      </c>
      <c r="BP168" s="333">
        <f t="shared" si="34"/>
        <v>0</v>
      </c>
      <c r="BQ168" s="333">
        <f>BQ163-BQ157</f>
        <v>0</v>
      </c>
      <c r="BR168" s="405"/>
      <c r="BS168" s="406"/>
      <c r="BT168" s="406"/>
      <c r="BU168" s="405"/>
      <c r="BV168" s="405"/>
      <c r="BW168" s="405"/>
      <c r="BX168" s="405"/>
      <c r="BY168" s="197"/>
      <c r="BZ168" s="197"/>
      <c r="CA168" s="197"/>
      <c r="CB168" s="197"/>
      <c r="CC168" s="197"/>
      <c r="CD168" s="197"/>
      <c r="CE168" s="197"/>
      <c r="CF168" s="197"/>
      <c r="CG168" s="197"/>
      <c r="CH168" s="197"/>
      <c r="CI168" s="197"/>
      <c r="CJ168" s="197"/>
      <c r="CK168" s="197"/>
      <c r="CL168" s="197"/>
      <c r="CM168" s="197"/>
      <c r="CN168" s="197"/>
      <c r="CO168" s="197"/>
      <c r="CP168" s="197"/>
      <c r="CQ168" s="197"/>
    </row>
    <row r="169" spans="1:116" customFormat="1" ht="12.75" customHeight="1" x14ac:dyDescent="0.25">
      <c r="B169" s="198"/>
      <c r="C169" s="198"/>
      <c r="D169" s="333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3"/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414"/>
      <c r="BR169" s="405"/>
      <c r="BS169" s="405"/>
      <c r="BT169" s="405"/>
      <c r="BU169" s="405"/>
      <c r="BV169" s="405"/>
      <c r="BW169" s="405"/>
      <c r="BX169" s="405"/>
      <c r="BY169" s="197"/>
      <c r="BZ169" s="197"/>
      <c r="CA169" s="197"/>
      <c r="CB169" s="414"/>
      <c r="CC169" s="197"/>
      <c r="CD169" s="197"/>
      <c r="CE169" s="197"/>
      <c r="CF169" s="197"/>
      <c r="CG169" s="197"/>
      <c r="CH169" s="197"/>
      <c r="CI169" s="197"/>
      <c r="CJ169" s="197"/>
      <c r="CK169" s="197"/>
      <c r="CL169" s="197"/>
      <c r="CM169" s="197"/>
      <c r="CN169" s="197"/>
      <c r="CO169" s="197"/>
      <c r="CP169" s="197"/>
      <c r="CQ169" s="197"/>
    </row>
    <row r="170" spans="1:116" customFormat="1" ht="14.25" customHeight="1" x14ac:dyDescent="0.25">
      <c r="B170" s="198"/>
      <c r="C170" s="198"/>
      <c r="D170" s="333"/>
      <c r="E170" s="333"/>
      <c r="F170" s="333"/>
      <c r="G170" s="333"/>
      <c r="H170" s="333"/>
      <c r="I170" s="333"/>
      <c r="J170" s="333"/>
      <c r="K170" s="333"/>
      <c r="L170" s="333"/>
      <c r="M170" s="333"/>
      <c r="N170" s="333"/>
      <c r="O170" s="333"/>
      <c r="P170" s="333"/>
      <c r="Q170" s="333"/>
      <c r="R170" s="333"/>
      <c r="S170" s="333"/>
      <c r="T170" s="333"/>
      <c r="U170" s="333"/>
      <c r="V170" s="333"/>
      <c r="W170" s="333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414"/>
      <c r="BQ170" s="367"/>
      <c r="BR170" s="405"/>
      <c r="BS170" s="405"/>
      <c r="BT170" s="405"/>
      <c r="BU170" s="405"/>
      <c r="BV170" s="405"/>
      <c r="BW170" s="405"/>
      <c r="BX170" s="405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7"/>
      <c r="CQ170" s="197"/>
    </row>
    <row r="171" spans="1:116" customFormat="1" ht="24.75" customHeight="1" x14ac:dyDescent="0.25">
      <c r="B171" s="198"/>
      <c r="C171" s="198"/>
      <c r="D171" s="339" t="s">
        <v>354</v>
      </c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  <c r="AA171" s="334"/>
      <c r="AB171" s="334"/>
      <c r="AC171" s="334"/>
      <c r="AD171" s="334"/>
      <c r="AE171" s="334"/>
      <c r="AF171" s="334"/>
      <c r="AG171" s="334"/>
      <c r="AH171" s="334"/>
      <c r="AI171" s="334"/>
      <c r="AJ171" s="334"/>
      <c r="AK171" s="334"/>
      <c r="AL171" s="334"/>
      <c r="AM171" s="334"/>
      <c r="AN171" s="334"/>
      <c r="AO171" s="334"/>
      <c r="AP171" s="334"/>
      <c r="AQ171" s="334"/>
      <c r="AR171" s="334"/>
      <c r="AS171" s="334"/>
      <c r="AT171" s="334"/>
      <c r="AU171" s="334"/>
      <c r="AV171" s="334"/>
      <c r="AW171" s="334"/>
      <c r="AX171" s="334"/>
      <c r="AY171" s="334"/>
      <c r="AZ171" s="334"/>
      <c r="BA171" s="334"/>
      <c r="BB171" s="334"/>
      <c r="BC171" s="334"/>
      <c r="BD171" s="334"/>
      <c r="BE171" s="334"/>
      <c r="BF171" s="334"/>
      <c r="BG171" s="334"/>
      <c r="BH171" s="334"/>
      <c r="BI171" s="334"/>
      <c r="BJ171" s="334"/>
      <c r="BK171" s="334"/>
      <c r="BL171" s="334"/>
      <c r="BM171" s="334"/>
      <c r="BN171" s="334"/>
      <c r="BO171" s="334"/>
      <c r="BP171" s="334"/>
      <c r="BQ171" s="405">
        <f>SUM(BQ163,BQ166,BQ169)</f>
        <v>5733</v>
      </c>
      <c r="BR171" s="405"/>
      <c r="BS171" s="405"/>
      <c r="BT171" s="405"/>
      <c r="BU171" s="405"/>
      <c r="BV171" s="405"/>
      <c r="BW171" s="405"/>
      <c r="BX171" s="405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7"/>
      <c r="CQ171" s="197"/>
    </row>
    <row r="172" spans="1:116" customFormat="1" ht="11.25" customHeight="1" x14ac:dyDescent="0.25">
      <c r="B172" s="198"/>
      <c r="C172" s="198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T172" s="334"/>
      <c r="U172" s="334"/>
      <c r="V172" s="334"/>
      <c r="W172" s="334"/>
      <c r="X172" s="334"/>
      <c r="Y172" s="334"/>
      <c r="Z172" s="334"/>
      <c r="AA172" s="334"/>
      <c r="AB172" s="334"/>
      <c r="AC172" s="334"/>
      <c r="AD172" s="334"/>
      <c r="AE172" s="334"/>
      <c r="AF172" s="334"/>
      <c r="AG172" s="334"/>
      <c r="AH172" s="334"/>
      <c r="AI172" s="334"/>
      <c r="AJ172" s="334"/>
      <c r="AK172" s="334"/>
      <c r="AL172" s="334"/>
      <c r="AM172" s="334"/>
      <c r="AN172" s="334"/>
      <c r="AO172" s="334"/>
      <c r="AP172" s="334"/>
      <c r="AQ172" s="334"/>
      <c r="AR172" s="334"/>
      <c r="AS172" s="334"/>
      <c r="AT172" s="334"/>
      <c r="AU172" s="334"/>
      <c r="AV172" s="334"/>
      <c r="AW172" s="334"/>
      <c r="AX172" s="334"/>
      <c r="AY172" s="334"/>
      <c r="AZ172" s="334"/>
      <c r="BA172" s="334"/>
      <c r="BB172" s="334"/>
      <c r="BC172" s="334"/>
      <c r="BD172" s="334"/>
      <c r="BE172" s="334"/>
      <c r="BF172" s="334"/>
      <c r="BG172" s="334"/>
      <c r="BH172" s="334"/>
      <c r="BI172" s="334"/>
      <c r="BJ172" s="334"/>
      <c r="BK172" s="334"/>
      <c r="BL172" s="334"/>
      <c r="BM172" s="334"/>
      <c r="BN172" s="334"/>
      <c r="BO172" s="334"/>
      <c r="BP172" s="334"/>
      <c r="BQ172" s="405">
        <f>SUM(BQ164,BQ167,BQ170)</f>
        <v>4105</v>
      </c>
      <c r="BR172" s="405"/>
      <c r="BS172" s="405"/>
      <c r="BT172" s="405"/>
      <c r="BU172" s="405"/>
      <c r="BV172" s="405"/>
      <c r="BW172" s="405"/>
      <c r="BX172" s="405"/>
      <c r="BY172" s="197"/>
      <c r="BZ172" s="197"/>
      <c r="CA172" s="197"/>
      <c r="CB172" s="197"/>
      <c r="CC172" s="197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197"/>
      <c r="CO172" s="197"/>
      <c r="CP172" s="197"/>
      <c r="CQ172" s="197"/>
    </row>
    <row r="173" spans="1:116" customFormat="1" ht="12.75" customHeight="1" x14ac:dyDescent="0.25">
      <c r="B173" s="198"/>
      <c r="C173" s="198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4"/>
      <c r="AY173" s="334"/>
      <c r="AZ173" s="334"/>
      <c r="BA173" s="334"/>
      <c r="BB173" s="334"/>
      <c r="BC173" s="334"/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405"/>
      <c r="BR173" s="405"/>
      <c r="BS173" s="405"/>
      <c r="BT173" s="405"/>
      <c r="BU173" s="405"/>
      <c r="BV173" s="405"/>
      <c r="BW173" s="405"/>
      <c r="BX173" s="405"/>
      <c r="BY173" s="197"/>
      <c r="BZ173" s="197"/>
      <c r="CA173" s="197"/>
      <c r="CB173" s="197"/>
      <c r="CC173" s="197"/>
      <c r="CD173" s="197"/>
      <c r="CE173" s="197"/>
      <c r="CF173" s="197"/>
      <c r="CG173" s="197"/>
      <c r="CH173" s="197"/>
      <c r="CI173" s="197"/>
      <c r="CJ173" s="197"/>
      <c r="CK173" s="197"/>
      <c r="CL173" s="197"/>
      <c r="CM173" s="197"/>
      <c r="CN173" s="197"/>
      <c r="CO173" s="197"/>
      <c r="CP173" s="197"/>
      <c r="CQ173" s="197"/>
    </row>
    <row r="174" spans="1:116" customFormat="1" ht="12.75" customHeight="1" x14ac:dyDescent="0.25">
      <c r="B174" s="198"/>
      <c r="C174" s="198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  <c r="AA174" s="334"/>
      <c r="AB174" s="334"/>
      <c r="AC174" s="334"/>
      <c r="AD174" s="334"/>
      <c r="AE174" s="334"/>
      <c r="AF174" s="334"/>
      <c r="AG174" s="334"/>
      <c r="AH174" s="334"/>
      <c r="AI174" s="334"/>
      <c r="AJ174" s="334"/>
      <c r="AK174" s="334"/>
      <c r="AL174" s="334"/>
      <c r="AM174" s="334"/>
      <c r="AN174" s="334"/>
      <c r="AO174" s="334"/>
      <c r="AP174" s="334"/>
      <c r="AQ174" s="334"/>
      <c r="AR174" s="334"/>
      <c r="AS174" s="334"/>
      <c r="AT174" s="334"/>
      <c r="AU174" s="334"/>
      <c r="AV174" s="334"/>
      <c r="AW174" s="334"/>
      <c r="AX174" s="334"/>
      <c r="AY174" s="334"/>
      <c r="AZ174" s="334"/>
      <c r="BA174" s="334"/>
      <c r="BB174" s="334"/>
      <c r="BC174" s="334"/>
      <c r="BD174" s="334"/>
      <c r="BE174" s="334"/>
      <c r="BF174" s="334"/>
      <c r="BG174" s="334"/>
      <c r="BH174" s="334"/>
      <c r="BI174" s="334"/>
      <c r="BJ174" s="334"/>
      <c r="BK174" s="334"/>
      <c r="BL174" s="334"/>
      <c r="BM174" s="334"/>
      <c r="BN174" s="334"/>
      <c r="BO174" s="334"/>
      <c r="BP174" s="334"/>
      <c r="BQ174" s="405"/>
      <c r="BR174" s="405"/>
      <c r="BS174" s="405"/>
      <c r="BT174" s="405"/>
      <c r="BU174" s="405"/>
      <c r="BV174" s="405"/>
      <c r="BW174" s="405"/>
      <c r="BX174" s="405"/>
      <c r="BY174" s="197"/>
      <c r="BZ174" s="197"/>
      <c r="CA174" s="197"/>
      <c r="CB174" s="197"/>
      <c r="CC174" s="19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97"/>
      <c r="CO174" s="197"/>
      <c r="CP174" s="197"/>
      <c r="CQ174" s="197"/>
    </row>
    <row r="175" spans="1:116" customFormat="1" ht="12.75" customHeight="1" x14ac:dyDescent="0.25">
      <c r="B175" s="198"/>
      <c r="C175" s="198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334"/>
      <c r="AH175" s="334"/>
      <c r="AI175" s="334"/>
      <c r="AJ175" s="334"/>
      <c r="AK175" s="334"/>
      <c r="AL175" s="334"/>
      <c r="AM175" s="334"/>
      <c r="AN175" s="334"/>
      <c r="AO175" s="334"/>
      <c r="AP175" s="334"/>
      <c r="AQ175" s="334"/>
      <c r="AR175" s="334"/>
      <c r="AS175" s="334"/>
      <c r="AT175" s="334"/>
      <c r="AU175" s="334"/>
      <c r="AV175" s="334"/>
      <c r="AW175" s="334"/>
      <c r="AX175" s="334"/>
      <c r="AY175" s="334"/>
      <c r="AZ175" s="334"/>
      <c r="BA175" s="334"/>
      <c r="BB175" s="334"/>
      <c r="BC175" s="334"/>
      <c r="BD175" s="334"/>
      <c r="BE175" s="334"/>
      <c r="BF175" s="334"/>
      <c r="BG175" s="334"/>
      <c r="BH175" s="334"/>
      <c r="BI175" s="334"/>
      <c r="BJ175" s="334"/>
      <c r="BK175" s="334"/>
      <c r="BL175" s="334"/>
      <c r="BM175" s="334"/>
      <c r="BN175" s="334"/>
      <c r="BO175" s="334"/>
      <c r="BP175" s="334"/>
      <c r="BQ175" s="405"/>
      <c r="BR175" s="405"/>
      <c r="BS175" s="405"/>
      <c r="BT175" s="405"/>
      <c r="BU175" s="405"/>
      <c r="BV175" s="405"/>
      <c r="BW175" s="405"/>
      <c r="BX175" s="405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7"/>
      <c r="CQ175" s="197"/>
    </row>
    <row r="176" spans="1:116" customFormat="1" ht="12.75" customHeight="1" x14ac:dyDescent="0.25">
      <c r="B176" s="198"/>
      <c r="C176" s="198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334"/>
      <c r="AC176" s="334"/>
      <c r="AD176" s="334"/>
      <c r="AE176" s="334"/>
      <c r="AF176" s="334"/>
      <c r="AG176" s="334"/>
      <c r="AH176" s="334"/>
      <c r="AI176" s="334"/>
      <c r="AJ176" s="334"/>
      <c r="AK176" s="334"/>
      <c r="AL176" s="334"/>
      <c r="AM176" s="334"/>
      <c r="AN176" s="334"/>
      <c r="AO176" s="334"/>
      <c r="AP176" s="334"/>
      <c r="AQ176" s="334"/>
      <c r="AR176" s="334"/>
      <c r="AS176" s="334"/>
      <c r="AT176" s="334"/>
      <c r="AU176" s="334"/>
      <c r="AV176" s="334"/>
      <c r="AW176" s="334"/>
      <c r="AX176" s="334"/>
      <c r="AY176" s="334"/>
      <c r="AZ176" s="334"/>
      <c r="BA176" s="334"/>
      <c r="BB176" s="334"/>
      <c r="BC176" s="334"/>
      <c r="BD176" s="334"/>
      <c r="BE176" s="334"/>
      <c r="BF176" s="334"/>
      <c r="BG176" s="334"/>
      <c r="BH176" s="334"/>
      <c r="BI176" s="334"/>
      <c r="BJ176" s="334"/>
      <c r="BK176" s="334"/>
      <c r="BL176" s="334"/>
      <c r="BM176" s="334"/>
      <c r="BN176" s="334"/>
      <c r="BO176" s="334"/>
      <c r="BP176" s="334"/>
      <c r="BQ176" s="405"/>
      <c r="BR176" s="405"/>
      <c r="BS176" s="405"/>
      <c r="BT176" s="405"/>
      <c r="BU176" s="405"/>
      <c r="BV176" s="405"/>
      <c r="BW176" s="405"/>
      <c r="BX176" s="405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7"/>
      <c r="CQ176" s="197"/>
    </row>
    <row r="177" spans="2:95" customFormat="1" ht="12.75" customHeight="1" x14ac:dyDescent="0.25">
      <c r="B177" s="198"/>
      <c r="C177" s="198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  <c r="AA177" s="334"/>
      <c r="AB177" s="334"/>
      <c r="AC177" s="334"/>
      <c r="AD177" s="334"/>
      <c r="AE177" s="334"/>
      <c r="AF177" s="334"/>
      <c r="AG177" s="334"/>
      <c r="AH177" s="334"/>
      <c r="AI177" s="334"/>
      <c r="AJ177" s="334"/>
      <c r="AK177" s="334"/>
      <c r="AL177" s="334"/>
      <c r="AM177" s="334"/>
      <c r="AN177" s="334"/>
      <c r="AO177" s="334"/>
      <c r="AP177" s="334"/>
      <c r="AQ177" s="334"/>
      <c r="AR177" s="334"/>
      <c r="AS177" s="334"/>
      <c r="AT177" s="334"/>
      <c r="AU177" s="334"/>
      <c r="AV177" s="334"/>
      <c r="AW177" s="334"/>
      <c r="AX177" s="334"/>
      <c r="AY177" s="334"/>
      <c r="AZ177" s="334"/>
      <c r="BA177" s="334"/>
      <c r="BB177" s="334"/>
      <c r="BC177" s="334"/>
      <c r="BD177" s="334"/>
      <c r="BE177" s="334"/>
      <c r="BF177" s="334"/>
      <c r="BG177" s="334"/>
      <c r="BH177" s="334"/>
      <c r="BI177" s="334"/>
      <c r="BJ177" s="334"/>
      <c r="BK177" s="334"/>
      <c r="BL177" s="334"/>
      <c r="BM177" s="334"/>
      <c r="BN177" s="334"/>
      <c r="BO177" s="334"/>
      <c r="BP177" s="334"/>
      <c r="BQ177" s="405"/>
      <c r="BR177" s="405"/>
      <c r="BS177" s="405"/>
      <c r="BT177" s="405"/>
      <c r="BU177" s="405"/>
      <c r="BV177" s="405"/>
      <c r="BW177" s="405"/>
      <c r="BX177" s="405"/>
      <c r="BY177" s="197"/>
      <c r="BZ177" s="197"/>
      <c r="CA177" s="197"/>
      <c r="CB177" s="197"/>
      <c r="CC177" s="197"/>
      <c r="CD177" s="197"/>
      <c r="CE177" s="197"/>
      <c r="CF177" s="197"/>
      <c r="CG177" s="197"/>
      <c r="CH177" s="197"/>
      <c r="CI177" s="197"/>
      <c r="CJ177" s="197"/>
      <c r="CK177" s="197"/>
      <c r="CL177" s="197"/>
      <c r="CM177" s="197"/>
      <c r="CN177" s="197"/>
      <c r="CO177" s="197"/>
      <c r="CP177" s="197"/>
      <c r="CQ177" s="197"/>
    </row>
    <row r="178" spans="2:95" customFormat="1" ht="12.75" customHeight="1" x14ac:dyDescent="0.25">
      <c r="B178" s="198"/>
      <c r="C178" s="198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  <c r="AA178" s="334"/>
      <c r="AB178" s="334"/>
      <c r="AC178" s="334"/>
      <c r="AD178" s="334"/>
      <c r="AE178" s="334"/>
      <c r="AF178" s="334"/>
      <c r="AG178" s="334"/>
      <c r="AH178" s="334"/>
      <c r="AI178" s="334"/>
      <c r="AJ178" s="334"/>
      <c r="AK178" s="334"/>
      <c r="AL178" s="334"/>
      <c r="AM178" s="334"/>
      <c r="AN178" s="334"/>
      <c r="AO178" s="334"/>
      <c r="AP178" s="334"/>
      <c r="AQ178" s="334"/>
      <c r="AR178" s="334"/>
      <c r="AS178" s="334"/>
      <c r="AT178" s="334"/>
      <c r="AU178" s="334"/>
      <c r="AV178" s="334"/>
      <c r="AW178" s="334"/>
      <c r="AX178" s="334"/>
      <c r="AY178" s="334"/>
      <c r="AZ178" s="334"/>
      <c r="BA178" s="334"/>
      <c r="BB178" s="334"/>
      <c r="BC178" s="334"/>
      <c r="BD178" s="334"/>
      <c r="BE178" s="334"/>
      <c r="BF178" s="334"/>
      <c r="BG178" s="334"/>
      <c r="BH178" s="334"/>
      <c r="BI178" s="334"/>
      <c r="BJ178" s="334"/>
      <c r="BK178" s="334"/>
      <c r="BL178" s="334"/>
      <c r="BM178" s="334"/>
      <c r="BN178" s="334"/>
      <c r="BO178" s="334"/>
      <c r="BP178" s="334"/>
      <c r="BQ178" s="405"/>
      <c r="BR178" s="405"/>
      <c r="BS178" s="405"/>
      <c r="BT178" s="405"/>
      <c r="BU178" s="405"/>
      <c r="BV178" s="405"/>
      <c r="BW178" s="405"/>
      <c r="BX178" s="405"/>
      <c r="BY178" s="197"/>
      <c r="BZ178" s="197"/>
      <c r="CA178" s="197"/>
      <c r="CB178" s="197"/>
      <c r="CC178" s="197"/>
      <c r="CD178" s="197"/>
      <c r="CE178" s="197"/>
      <c r="CF178" s="197"/>
      <c r="CG178" s="197"/>
      <c r="CH178" s="197"/>
      <c r="CI178" s="197"/>
      <c r="CJ178" s="197"/>
      <c r="CK178" s="197"/>
      <c r="CL178" s="197"/>
      <c r="CM178" s="197"/>
      <c r="CN178" s="197"/>
      <c r="CO178" s="197"/>
      <c r="CP178" s="197"/>
      <c r="CQ178" s="197"/>
    </row>
    <row r="179" spans="2:95" customFormat="1" ht="12.75" customHeight="1" x14ac:dyDescent="0.25">
      <c r="B179" s="198"/>
      <c r="C179" s="198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4"/>
      <c r="AG179" s="334"/>
      <c r="AH179" s="334"/>
      <c r="AI179" s="334"/>
      <c r="AJ179" s="334"/>
      <c r="AK179" s="334"/>
      <c r="AL179" s="334"/>
      <c r="AM179" s="334"/>
      <c r="AN179" s="334"/>
      <c r="AO179" s="334"/>
      <c r="AP179" s="334"/>
      <c r="AQ179" s="334"/>
      <c r="AR179" s="334"/>
      <c r="AS179" s="334"/>
      <c r="AT179" s="334"/>
      <c r="AU179" s="334"/>
      <c r="AV179" s="334"/>
      <c r="AW179" s="334"/>
      <c r="AX179" s="334"/>
      <c r="AY179" s="334"/>
      <c r="AZ179" s="334"/>
      <c r="BA179" s="334"/>
      <c r="BB179" s="334"/>
      <c r="BC179" s="334"/>
      <c r="BD179" s="334"/>
      <c r="BE179" s="334"/>
      <c r="BF179" s="334"/>
      <c r="BG179" s="334"/>
      <c r="BH179" s="334"/>
      <c r="BI179" s="334"/>
      <c r="BJ179" s="334"/>
      <c r="BK179" s="334"/>
      <c r="BL179" s="334"/>
      <c r="BM179" s="334"/>
      <c r="BN179" s="334"/>
      <c r="BO179" s="334"/>
      <c r="BP179" s="334"/>
      <c r="BQ179" s="405"/>
      <c r="BR179" s="405"/>
      <c r="BS179" s="405"/>
      <c r="BT179" s="405"/>
      <c r="BU179" s="405"/>
      <c r="BV179" s="405"/>
      <c r="BW179" s="405"/>
      <c r="BX179" s="405"/>
      <c r="BY179" s="197"/>
      <c r="BZ179" s="197"/>
      <c r="CA179" s="197"/>
      <c r="CB179" s="197"/>
      <c r="CC179" s="197"/>
      <c r="CD179" s="197"/>
      <c r="CE179" s="197"/>
      <c r="CF179" s="197"/>
      <c r="CG179" s="197"/>
      <c r="CH179" s="197"/>
      <c r="CI179" s="197"/>
      <c r="CJ179" s="197"/>
      <c r="CK179" s="197"/>
      <c r="CL179" s="197"/>
      <c r="CM179" s="197"/>
      <c r="CN179" s="197"/>
      <c r="CO179" s="197"/>
      <c r="CP179" s="197"/>
      <c r="CQ179" s="197"/>
    </row>
    <row r="180" spans="2:95" customFormat="1" ht="12.75" customHeight="1" x14ac:dyDescent="0.25">
      <c r="B180" s="198"/>
      <c r="C180" s="198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  <c r="AA180" s="334"/>
      <c r="AB180" s="334"/>
      <c r="AC180" s="334"/>
      <c r="AD180" s="334"/>
      <c r="AE180" s="334"/>
      <c r="AF180" s="334"/>
      <c r="AG180" s="334"/>
      <c r="AH180" s="334"/>
      <c r="AI180" s="334"/>
      <c r="AJ180" s="334"/>
      <c r="AK180" s="334"/>
      <c r="AL180" s="334"/>
      <c r="AM180" s="334"/>
      <c r="AN180" s="334"/>
      <c r="AO180" s="334"/>
      <c r="AP180" s="334"/>
      <c r="AQ180" s="334"/>
      <c r="AR180" s="334"/>
      <c r="AS180" s="334"/>
      <c r="AT180" s="334"/>
      <c r="AU180" s="334"/>
      <c r="AV180" s="334"/>
      <c r="AW180" s="334"/>
      <c r="AX180" s="334"/>
      <c r="AY180" s="334"/>
      <c r="AZ180" s="334"/>
      <c r="BA180" s="334"/>
      <c r="BB180" s="334"/>
      <c r="BC180" s="334"/>
      <c r="BD180" s="334"/>
      <c r="BE180" s="334"/>
      <c r="BF180" s="334"/>
      <c r="BG180" s="334"/>
      <c r="BH180" s="334"/>
      <c r="BI180" s="334"/>
      <c r="BJ180" s="334"/>
      <c r="BK180" s="334"/>
      <c r="BL180" s="334"/>
      <c r="BM180" s="334"/>
      <c r="BN180" s="334"/>
      <c r="BO180" s="334"/>
      <c r="BP180" s="334"/>
      <c r="BQ180" s="405"/>
      <c r="BR180" s="405"/>
      <c r="BS180" s="405"/>
      <c r="BT180" s="405"/>
      <c r="BU180" s="405"/>
      <c r="BV180" s="405"/>
      <c r="BW180" s="405"/>
      <c r="BX180" s="405"/>
      <c r="BY180" s="197"/>
      <c r="BZ180" s="197"/>
      <c r="CA180" s="197"/>
      <c r="CB180" s="197"/>
      <c r="CC180" s="197"/>
      <c r="CD180" s="197"/>
      <c r="CE180" s="197"/>
      <c r="CF180" s="197"/>
      <c r="CG180" s="197"/>
      <c r="CH180" s="197"/>
      <c r="CI180" s="197"/>
      <c r="CJ180" s="197"/>
      <c r="CK180" s="197"/>
      <c r="CL180" s="197"/>
      <c r="CM180" s="197"/>
      <c r="CN180" s="197"/>
      <c r="CO180" s="197"/>
      <c r="CP180" s="197"/>
      <c r="CQ180" s="197"/>
    </row>
    <row r="181" spans="2:95" customFormat="1" ht="12.75" customHeight="1" x14ac:dyDescent="0.25">
      <c r="B181" s="198"/>
      <c r="C181" s="198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  <c r="AB181" s="334"/>
      <c r="AC181" s="334"/>
      <c r="AD181" s="334"/>
      <c r="AE181" s="334"/>
      <c r="AF181" s="334"/>
      <c r="AG181" s="334"/>
      <c r="AH181" s="334"/>
      <c r="AI181" s="334"/>
      <c r="AJ181" s="334"/>
      <c r="AK181" s="334"/>
      <c r="AL181" s="334"/>
      <c r="AM181" s="334"/>
      <c r="AN181" s="334"/>
      <c r="AO181" s="334"/>
      <c r="AP181" s="334"/>
      <c r="AQ181" s="334"/>
      <c r="AR181" s="334"/>
      <c r="AS181" s="334"/>
      <c r="AT181" s="334"/>
      <c r="AU181" s="334"/>
      <c r="AV181" s="334"/>
      <c r="AW181" s="334"/>
      <c r="AX181" s="334"/>
      <c r="AY181" s="334"/>
      <c r="AZ181" s="334"/>
      <c r="BA181" s="334"/>
      <c r="BB181" s="334"/>
      <c r="BC181" s="334"/>
      <c r="BD181" s="334"/>
      <c r="BE181" s="334"/>
      <c r="BF181" s="334"/>
      <c r="BG181" s="334"/>
      <c r="BH181" s="334"/>
      <c r="BI181" s="334"/>
      <c r="BJ181" s="334"/>
      <c r="BK181" s="334"/>
      <c r="BL181" s="334"/>
      <c r="BM181" s="334"/>
      <c r="BN181" s="334"/>
      <c r="BO181" s="334"/>
      <c r="BP181" s="334"/>
      <c r="BQ181" s="405"/>
      <c r="BR181" s="405"/>
      <c r="BS181" s="405"/>
      <c r="BT181" s="405"/>
      <c r="BU181" s="405"/>
      <c r="BV181" s="405"/>
      <c r="BW181" s="405"/>
      <c r="BX181" s="405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7"/>
      <c r="CQ181" s="197"/>
    </row>
    <row r="182" spans="2:95" customFormat="1" ht="12.75" customHeight="1" x14ac:dyDescent="0.25">
      <c r="B182" s="198"/>
      <c r="C182" s="198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  <c r="AA182" s="334"/>
      <c r="AB182" s="334"/>
      <c r="AC182" s="334"/>
      <c r="AD182" s="334"/>
      <c r="AE182" s="334"/>
      <c r="AF182" s="334"/>
      <c r="AG182" s="334"/>
      <c r="AH182" s="334"/>
      <c r="AI182" s="334"/>
      <c r="AJ182" s="334"/>
      <c r="AK182" s="334"/>
      <c r="AL182" s="334"/>
      <c r="AM182" s="334"/>
      <c r="AN182" s="334"/>
      <c r="AO182" s="334"/>
      <c r="AP182" s="334"/>
      <c r="AQ182" s="334"/>
      <c r="AR182" s="334"/>
      <c r="AS182" s="334"/>
      <c r="AT182" s="334"/>
      <c r="AU182" s="334"/>
      <c r="AV182" s="334"/>
      <c r="AW182" s="334"/>
      <c r="AX182" s="334"/>
      <c r="AY182" s="334"/>
      <c r="AZ182" s="334"/>
      <c r="BA182" s="334"/>
      <c r="BB182" s="334"/>
      <c r="BC182" s="334"/>
      <c r="BD182" s="334"/>
      <c r="BE182" s="334"/>
      <c r="BF182" s="334"/>
      <c r="BG182" s="334"/>
      <c r="BH182" s="334"/>
      <c r="BI182" s="334"/>
      <c r="BJ182" s="334"/>
      <c r="BK182" s="334"/>
      <c r="BL182" s="334"/>
      <c r="BM182" s="334"/>
      <c r="BN182" s="334"/>
      <c r="BO182" s="334"/>
      <c r="BP182" s="334"/>
      <c r="BQ182" s="405"/>
      <c r="BR182" s="405"/>
      <c r="BS182" s="405"/>
      <c r="BT182" s="405"/>
      <c r="BU182" s="405"/>
      <c r="BV182" s="405"/>
      <c r="BW182" s="405"/>
      <c r="BX182" s="405"/>
      <c r="BY182" s="197"/>
      <c r="BZ182" s="197"/>
      <c r="CA182" s="197"/>
      <c r="CB182" s="197"/>
      <c r="CC182" s="197"/>
      <c r="CD182" s="197"/>
      <c r="CE182" s="197"/>
      <c r="CF182" s="197"/>
      <c r="CG182" s="197"/>
      <c r="CH182" s="197"/>
      <c r="CI182" s="197"/>
      <c r="CJ182" s="197"/>
      <c r="CK182" s="197"/>
      <c r="CL182" s="197"/>
      <c r="CM182" s="197"/>
      <c r="CN182" s="197"/>
      <c r="CO182" s="197"/>
      <c r="CP182" s="197"/>
      <c r="CQ182" s="197"/>
    </row>
    <row r="183" spans="2:95" customFormat="1" ht="12.75" customHeight="1" x14ac:dyDescent="0.25">
      <c r="B183" s="198"/>
      <c r="C183" s="198"/>
      <c r="D183" s="335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  <c r="AM183" s="335"/>
      <c r="AN183" s="335"/>
      <c r="AO183" s="335"/>
      <c r="AP183" s="335"/>
      <c r="AQ183" s="335"/>
      <c r="AR183" s="335"/>
      <c r="AS183" s="335"/>
      <c r="AT183" s="335"/>
      <c r="AU183" s="335"/>
      <c r="AV183" s="335"/>
      <c r="AW183" s="335"/>
      <c r="AX183" s="335"/>
      <c r="AY183" s="335"/>
      <c r="AZ183" s="335"/>
      <c r="BA183" s="335"/>
      <c r="BB183" s="335"/>
      <c r="BC183" s="335"/>
      <c r="BD183" s="335"/>
      <c r="BE183" s="335"/>
      <c r="BF183" s="335"/>
      <c r="BG183" s="335"/>
      <c r="BH183" s="335"/>
      <c r="BI183" s="335"/>
      <c r="BJ183" s="335"/>
      <c r="BK183" s="335"/>
      <c r="BL183" s="335"/>
      <c r="BM183" s="335"/>
      <c r="BN183" s="335"/>
      <c r="BO183" s="335"/>
      <c r="BP183" s="335"/>
      <c r="BQ183" s="198"/>
      <c r="BR183" s="198"/>
      <c r="BS183" s="198"/>
      <c r="BT183" s="198"/>
      <c r="BU183" s="198"/>
      <c r="BV183" s="198"/>
      <c r="BW183" s="198"/>
      <c r="BX183" s="198"/>
    </row>
    <row r="184" spans="2:95" customFormat="1" ht="12.75" customHeight="1" x14ac:dyDescent="0.25">
      <c r="B184" s="198"/>
      <c r="C184" s="198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  <c r="AM184" s="335"/>
      <c r="AN184" s="335"/>
      <c r="AO184" s="335"/>
      <c r="AP184" s="335"/>
      <c r="AQ184" s="335"/>
      <c r="AR184" s="335"/>
      <c r="AS184" s="335"/>
      <c r="AT184" s="335"/>
      <c r="AU184" s="335"/>
      <c r="AV184" s="335"/>
      <c r="AW184" s="335"/>
      <c r="AX184" s="335"/>
      <c r="AY184" s="335"/>
      <c r="AZ184" s="335"/>
      <c r="BA184" s="335"/>
      <c r="BB184" s="335"/>
      <c r="BC184" s="335"/>
      <c r="BD184" s="335"/>
      <c r="BE184" s="335"/>
      <c r="BF184" s="335"/>
      <c r="BG184" s="335"/>
      <c r="BH184" s="335"/>
      <c r="BI184" s="335"/>
      <c r="BJ184" s="335"/>
      <c r="BK184" s="335"/>
      <c r="BL184" s="335"/>
      <c r="BM184" s="335"/>
      <c r="BN184" s="335"/>
      <c r="BO184" s="335"/>
      <c r="BP184" s="335"/>
      <c r="BQ184" s="198"/>
      <c r="BR184" s="198"/>
      <c r="BS184" s="198"/>
      <c r="BT184" s="198"/>
      <c r="BU184" s="198"/>
      <c r="BV184" s="198"/>
      <c r="BW184" s="198"/>
      <c r="BX184" s="198"/>
    </row>
    <row r="185" spans="2:95" customFormat="1" ht="12.75" customHeight="1" x14ac:dyDescent="0.25">
      <c r="B185" s="198"/>
      <c r="C185" s="198"/>
      <c r="D185" s="335"/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  <c r="AM185" s="335"/>
      <c r="AN185" s="335"/>
      <c r="AO185" s="335"/>
      <c r="AP185" s="335"/>
      <c r="AQ185" s="335"/>
      <c r="AR185" s="335"/>
      <c r="AS185" s="335"/>
      <c r="AT185" s="335"/>
      <c r="AU185" s="335"/>
      <c r="AV185" s="335"/>
      <c r="AW185" s="335"/>
      <c r="AX185" s="335"/>
      <c r="AY185" s="335"/>
      <c r="AZ185" s="335"/>
      <c r="BA185" s="335"/>
      <c r="BB185" s="335"/>
      <c r="BC185" s="335"/>
      <c r="BD185" s="335"/>
      <c r="BE185" s="335"/>
      <c r="BF185" s="335"/>
      <c r="BG185" s="335"/>
      <c r="BH185" s="335"/>
      <c r="BI185" s="335"/>
      <c r="BJ185" s="335"/>
      <c r="BK185" s="335"/>
      <c r="BL185" s="335"/>
      <c r="BM185" s="335"/>
      <c r="BN185" s="335"/>
      <c r="BO185" s="335"/>
      <c r="BP185" s="335"/>
      <c r="BQ185" s="198"/>
      <c r="BR185" s="198"/>
      <c r="BS185" s="198"/>
      <c r="BT185" s="198"/>
      <c r="BU185" s="198"/>
      <c r="BV185" s="198"/>
      <c r="BW185" s="198"/>
      <c r="BX185" s="198"/>
    </row>
    <row r="186" spans="2:95" ht="12.75" customHeight="1" x14ac:dyDescent="0.2">
      <c r="BQ186" s="198"/>
    </row>
    <row r="187" spans="2:95" ht="12.75" customHeight="1" x14ac:dyDescent="0.2">
      <c r="BQ187" s="198"/>
    </row>
    <row r="188" spans="2:95" ht="12.75" customHeight="1" x14ac:dyDescent="0.2">
      <c r="BQ188" s="198"/>
    </row>
    <row r="189" spans="2:95" ht="12.75" customHeight="1" x14ac:dyDescent="0.2">
      <c r="BQ189" s="198"/>
    </row>
    <row r="190" spans="2:95" ht="12.75" customHeight="1" x14ac:dyDescent="0.2">
      <c r="BQ190" s="198"/>
    </row>
    <row r="191" spans="2:95" ht="12.75" customHeight="1" x14ac:dyDescent="0.2">
      <c r="BQ191" s="198"/>
    </row>
    <row r="192" spans="2:95" ht="12.75" customHeight="1" x14ac:dyDescent="0.2">
      <c r="BQ192" s="198"/>
    </row>
    <row r="193" spans="69:69" ht="12.75" customHeight="1" x14ac:dyDescent="0.2">
      <c r="BQ193" s="198"/>
    </row>
    <row r="194" spans="69:69" ht="12.75" customHeight="1" x14ac:dyDescent="0.2">
      <c r="BQ194" s="198"/>
    </row>
    <row r="195" spans="69:69" ht="12.75" customHeight="1" x14ac:dyDescent="0.2">
      <c r="BQ195" s="198"/>
    </row>
    <row r="196" spans="69:69" ht="12.75" customHeight="1" x14ac:dyDescent="0.2">
      <c r="BQ196" s="198"/>
    </row>
    <row r="197" spans="69:69" ht="12.75" customHeight="1" x14ac:dyDescent="0.2">
      <c r="BQ197" s="198"/>
    </row>
    <row r="198" spans="69:69" ht="12.75" customHeight="1" x14ac:dyDescent="0.2">
      <c r="BQ198" s="198"/>
    </row>
    <row r="199" spans="69:69" ht="12.75" customHeight="1" x14ac:dyDescent="0.2">
      <c r="BQ199" s="198"/>
    </row>
    <row r="200" spans="69:69" ht="12.75" customHeight="1" x14ac:dyDescent="0.2">
      <c r="BQ200" s="198"/>
    </row>
    <row r="201" spans="69:69" ht="12.75" customHeight="1" x14ac:dyDescent="0.2">
      <c r="BQ201" s="198"/>
    </row>
    <row r="529" spans="6:14" ht="12.75" customHeight="1" x14ac:dyDescent="0.25">
      <c r="F529" s="340"/>
      <c r="G529" s="113"/>
      <c r="H529" s="113"/>
      <c r="I529" s="113"/>
      <c r="J529" s="113"/>
      <c r="K529" s="113"/>
      <c r="L529" s="113"/>
      <c r="M529" s="113"/>
      <c r="N529" s="341"/>
    </row>
  </sheetData>
  <mergeCells count="1">
    <mergeCell ref="D5:BO5"/>
  </mergeCells>
  <phoneticPr fontId="6" type="noConversion"/>
  <printOptions horizontalCentered="1" gridLines="1"/>
  <pageMargins left="0.23622047244094499" right="0.196850393700787" top="0.62992125984252001" bottom="0.31496062992126" header="0.27559055118110198" footer="0"/>
  <pageSetup paperSize="9" scale="72" firstPageNumber="13" fitToHeight="5" orientation="landscape" useFirstPageNumber="1" r:id="rId1"/>
  <headerFooter>
    <oddHeader xml:space="preserve">&amp;C&amp;"Arial,Regular"&amp;10C/49/7 Rev.
page &amp;P / Seite &amp;P / página &amp;P </oddHeader>
  </headerFooter>
  <rowBreaks count="1" manualBreakCount="1">
    <brk id="54" min="1" max="6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38"/>
  <sheetViews>
    <sheetView showGridLines="0" view="pageBreakPreview" zoomScale="115" zoomScaleNormal="100" zoomScaleSheetLayoutView="115" workbookViewId="0">
      <pane xSplit="6" ySplit="10" topLeftCell="G181" activePane="bottomRight" state="frozen"/>
      <selection pane="topRight" activeCell="G1" sqref="G1"/>
      <selection pane="bottomLeft" activeCell="A9" sqref="A9"/>
      <selection pane="bottomRight" activeCell="D211" sqref="D211"/>
    </sheetView>
  </sheetViews>
  <sheetFormatPr defaultRowHeight="15" x14ac:dyDescent="0.2"/>
  <cols>
    <col min="1" max="2" width="6.28515625" style="161" customWidth="1"/>
    <col min="3" max="3" width="4.7109375" style="161" customWidth="1"/>
    <col min="4" max="4" width="4.28515625" style="160" customWidth="1"/>
    <col min="5" max="5" width="42.7109375" style="161" bestFit="1" customWidth="1"/>
    <col min="6" max="6" width="0.42578125" style="161" hidden="1" customWidth="1"/>
    <col min="7" max="7" width="4.42578125" style="161" hidden="1" customWidth="1"/>
    <col min="8" max="8" width="3.42578125" style="161" bestFit="1" customWidth="1"/>
    <col min="9" max="9" width="3.7109375" style="161" bestFit="1" customWidth="1"/>
    <col min="10" max="11" width="3.7109375" style="161" customWidth="1"/>
    <col min="12" max="12" width="0.28515625" style="161" hidden="1" customWidth="1"/>
    <col min="13" max="14" width="4.42578125" style="161" customWidth="1"/>
    <col min="15" max="16" width="4.42578125" style="161" hidden="1" customWidth="1"/>
    <col min="17" max="17" width="4.42578125" style="161" bestFit="1" customWidth="1"/>
    <col min="18" max="18" width="4.42578125" style="161" customWidth="1"/>
    <col min="19" max="19" width="3.140625" style="161" bestFit="1" customWidth="1"/>
    <col min="20" max="20" width="4.42578125" style="161" customWidth="1"/>
    <col min="21" max="21" width="4.42578125" style="161" hidden="1" customWidth="1"/>
    <col min="22" max="24" width="4.42578125" style="161" customWidth="1"/>
    <col min="25" max="25" width="6.7109375" style="161" customWidth="1"/>
    <col min="26" max="26" width="6.42578125" style="161" customWidth="1"/>
    <col min="27" max="27" width="5.5703125" style="161" customWidth="1"/>
    <col min="28" max="16384" width="9.140625" style="161"/>
  </cols>
  <sheetData>
    <row r="1" spans="1:25" s="262" customFormat="1" ht="35.25" customHeight="1" x14ac:dyDescent="0.25">
      <c r="D1" s="263" t="s">
        <v>438</v>
      </c>
      <c r="E1" s="421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5" s="262" customFormat="1" ht="35.25" customHeight="1" x14ac:dyDescent="0.25">
      <c r="D2" s="263" t="s">
        <v>439</v>
      </c>
      <c r="E2" s="421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</row>
    <row r="3" spans="1:25" s="262" customFormat="1" ht="35.25" customHeight="1" x14ac:dyDescent="0.25">
      <c r="D3" s="263" t="s">
        <v>440</v>
      </c>
      <c r="E3" s="421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</row>
    <row r="4" spans="1:25" s="262" customFormat="1" ht="35.25" customHeight="1" x14ac:dyDescent="0.25">
      <c r="D4" s="263" t="s">
        <v>441</v>
      </c>
      <c r="E4" s="421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</row>
    <row r="5" spans="1:25" s="122" customFormat="1" ht="12" customHeight="1" x14ac:dyDescent="0.25">
      <c r="D5" s="121"/>
      <c r="E5" s="422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5" s="122" customFormat="1" ht="6.75" customHeight="1" x14ac:dyDescent="0.25">
      <c r="D6" s="121"/>
      <c r="E6" s="422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1:25" s="122" customFormat="1" ht="6.75" customHeight="1" x14ac:dyDescent="0.25">
      <c r="D7" s="121"/>
      <c r="E7" s="422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25" s="127" customFormat="1" ht="13.5" customHeight="1" x14ac:dyDescent="0.2">
      <c r="D8" s="123"/>
      <c r="E8" s="649"/>
      <c r="F8" s="650"/>
      <c r="G8" s="651"/>
      <c r="H8" s="652" t="s">
        <v>271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26"/>
    </row>
    <row r="9" spans="1:25" s="131" customFormat="1" ht="15" customHeight="1" x14ac:dyDescent="0.2">
      <c r="D9" s="128" t="s">
        <v>272</v>
      </c>
      <c r="E9" s="96"/>
      <c r="G9" s="423"/>
      <c r="H9" s="420" t="s">
        <v>273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</row>
    <row r="10" spans="1:25" s="133" customFormat="1" x14ac:dyDescent="0.2">
      <c r="D10" s="98" t="s">
        <v>258</v>
      </c>
      <c r="E10" s="132"/>
      <c r="F10" s="187" t="s">
        <v>131</v>
      </c>
      <c r="G10" s="417" t="s">
        <v>383</v>
      </c>
      <c r="H10" s="417" t="s">
        <v>133</v>
      </c>
      <c r="I10" s="417" t="s">
        <v>190</v>
      </c>
      <c r="J10" s="417" t="s">
        <v>436</v>
      </c>
      <c r="K10" s="417" t="s">
        <v>134</v>
      </c>
      <c r="L10" s="417" t="s">
        <v>414</v>
      </c>
      <c r="M10" s="417" t="s">
        <v>435</v>
      </c>
      <c r="N10" s="417" t="s">
        <v>194</v>
      </c>
      <c r="O10" s="417" t="s">
        <v>412</v>
      </c>
      <c r="P10" s="417" t="s">
        <v>411</v>
      </c>
      <c r="Q10" s="417" t="s">
        <v>346</v>
      </c>
      <c r="R10" s="417" t="s">
        <v>434</v>
      </c>
      <c r="S10" s="417" t="s">
        <v>413</v>
      </c>
      <c r="T10" s="417" t="s">
        <v>137</v>
      </c>
      <c r="U10" s="417" t="s">
        <v>384</v>
      </c>
      <c r="V10" s="417" t="s">
        <v>437</v>
      </c>
      <c r="W10" s="417" t="s">
        <v>385</v>
      </c>
      <c r="X10" s="417" t="s">
        <v>274</v>
      </c>
    </row>
    <row r="11" spans="1:25" s="426" customFormat="1" ht="12" x14ac:dyDescent="0.2">
      <c r="D11" s="216"/>
      <c r="E11" s="217"/>
      <c r="F11" s="218"/>
      <c r="G11" s="220"/>
      <c r="H11" s="219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58"/>
    </row>
    <row r="12" spans="1:25" s="131" customFormat="1" ht="12" hidden="1" x14ac:dyDescent="0.2">
      <c r="A12" s="100">
        <v>1</v>
      </c>
      <c r="B12" s="100"/>
      <c r="C12" s="100"/>
      <c r="D12" s="134" t="s">
        <v>275</v>
      </c>
      <c r="E12" s="135" t="s">
        <v>183</v>
      </c>
      <c r="F12" s="221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5"/>
    </row>
    <row r="13" spans="1:25" s="138" customFormat="1" ht="12" hidden="1" x14ac:dyDescent="0.2">
      <c r="A13" s="103"/>
      <c r="B13" s="103"/>
      <c r="C13" s="103"/>
      <c r="D13" s="136"/>
      <c r="E13" s="137"/>
      <c r="F13" s="222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59"/>
    </row>
    <row r="14" spans="1:25" s="138" customFormat="1" ht="12" hidden="1" x14ac:dyDescent="0.2">
      <c r="A14" s="100">
        <v>3</v>
      </c>
      <c r="B14" s="100"/>
      <c r="C14" s="100"/>
      <c r="D14" s="141" t="s">
        <v>4</v>
      </c>
      <c r="E14" s="140" t="s">
        <v>68</v>
      </c>
      <c r="F14" s="222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59"/>
    </row>
    <row r="15" spans="1:25" s="138" customFormat="1" ht="12" hidden="1" x14ac:dyDescent="0.2">
      <c r="A15" s="103"/>
      <c r="B15" s="103"/>
      <c r="C15" s="103"/>
      <c r="D15" s="136"/>
      <c r="E15" s="137"/>
      <c r="F15" s="222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59"/>
    </row>
    <row r="16" spans="1:25" s="131" customFormat="1" ht="12" x14ac:dyDescent="0.2">
      <c r="A16" s="100">
        <v>4</v>
      </c>
      <c r="B16" s="100"/>
      <c r="C16" s="100"/>
      <c r="D16" s="139" t="s">
        <v>7</v>
      </c>
      <c r="E16" s="140" t="s">
        <v>69</v>
      </c>
      <c r="F16" s="223"/>
      <c r="G16" s="236"/>
      <c r="H16" s="235"/>
      <c r="I16" s="236"/>
      <c r="J16" s="236"/>
      <c r="K16" s="236"/>
      <c r="L16" s="236"/>
      <c r="M16" s="236"/>
      <c r="N16" s="236"/>
      <c r="O16" s="236"/>
      <c r="P16" s="236"/>
      <c r="Q16" s="236"/>
      <c r="R16" s="236">
        <v>1</v>
      </c>
      <c r="S16" s="236"/>
      <c r="T16" s="236"/>
      <c r="U16" s="235"/>
      <c r="V16" s="235"/>
      <c r="W16" s="236"/>
      <c r="X16" s="260"/>
    </row>
    <row r="17" spans="1:24" s="133" customFormat="1" ht="12" x14ac:dyDescent="0.2">
      <c r="A17" s="107"/>
      <c r="B17" s="107"/>
      <c r="C17" s="107"/>
      <c r="D17" s="136"/>
      <c r="E17" s="137"/>
      <c r="F17" s="22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59"/>
    </row>
    <row r="18" spans="1:24" s="131" customFormat="1" ht="12" hidden="1" x14ac:dyDescent="0.2">
      <c r="A18" s="100">
        <v>5</v>
      </c>
      <c r="B18" s="100"/>
      <c r="C18" s="100"/>
      <c r="D18" s="139" t="s">
        <v>184</v>
      </c>
      <c r="E18" s="140" t="s">
        <v>185</v>
      </c>
      <c r="F18" s="223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59"/>
    </row>
    <row r="19" spans="1:24" s="138" customFormat="1" ht="12" hidden="1" x14ac:dyDescent="0.2">
      <c r="A19" s="107"/>
      <c r="B19" s="107"/>
      <c r="C19" s="107"/>
      <c r="D19" s="136"/>
      <c r="E19" s="137"/>
      <c r="F19" s="222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59"/>
    </row>
    <row r="20" spans="1:24" s="131" customFormat="1" ht="12" hidden="1" x14ac:dyDescent="0.2">
      <c r="A20" s="100">
        <v>6</v>
      </c>
      <c r="B20" s="100"/>
      <c r="C20" s="100"/>
      <c r="D20" s="139" t="s">
        <v>8</v>
      </c>
      <c r="E20" s="140" t="s">
        <v>140</v>
      </c>
      <c r="F20" s="223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59"/>
    </row>
    <row r="21" spans="1:24" s="138" customFormat="1" ht="12" hidden="1" x14ac:dyDescent="0.2">
      <c r="A21" s="107"/>
      <c r="B21" s="107"/>
      <c r="C21" s="107"/>
      <c r="D21" s="136"/>
      <c r="E21" s="137"/>
      <c r="F21" s="222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59"/>
    </row>
    <row r="22" spans="1:24" s="131" customFormat="1" ht="12" hidden="1" x14ac:dyDescent="0.2">
      <c r="A22" s="100">
        <v>7</v>
      </c>
      <c r="B22" s="100"/>
      <c r="C22" s="100"/>
      <c r="D22" s="139" t="s">
        <v>9</v>
      </c>
      <c r="E22" s="140" t="s">
        <v>71</v>
      </c>
      <c r="F22" s="223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59"/>
    </row>
    <row r="23" spans="1:24" s="138" customFormat="1" ht="12" hidden="1" x14ac:dyDescent="0.2">
      <c r="A23" s="107"/>
      <c r="B23" s="107"/>
      <c r="C23" s="107"/>
      <c r="D23" s="136"/>
      <c r="E23" s="137"/>
      <c r="F23" s="222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59"/>
    </row>
    <row r="24" spans="1:24" s="131" customFormat="1" ht="12" hidden="1" x14ac:dyDescent="0.2">
      <c r="A24" s="100">
        <v>8</v>
      </c>
      <c r="B24" s="100"/>
      <c r="C24" s="100"/>
      <c r="D24" s="139" t="s">
        <v>10</v>
      </c>
      <c r="E24" s="140" t="s">
        <v>72</v>
      </c>
      <c r="F24" s="223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59"/>
    </row>
    <row r="25" spans="1:24" s="138" customFormat="1" ht="12" hidden="1" x14ac:dyDescent="0.2">
      <c r="A25" s="107"/>
      <c r="B25" s="107"/>
      <c r="C25" s="107"/>
      <c r="D25" s="136"/>
      <c r="E25" s="137"/>
      <c r="F25" s="222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59"/>
    </row>
    <row r="26" spans="1:24" s="131" customFormat="1" ht="12" hidden="1" x14ac:dyDescent="0.2">
      <c r="A26" s="100">
        <v>9</v>
      </c>
      <c r="B26" s="100"/>
      <c r="C26" s="100"/>
      <c r="D26" s="139" t="s">
        <v>11</v>
      </c>
      <c r="E26" s="140" t="s">
        <v>141</v>
      </c>
      <c r="F26" s="223"/>
      <c r="G26" s="234"/>
      <c r="H26" s="235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59"/>
    </row>
    <row r="27" spans="1:24" s="133" customFormat="1" ht="12" hidden="1" x14ac:dyDescent="0.2">
      <c r="A27" s="107"/>
      <c r="B27" s="107"/>
      <c r="C27" s="107"/>
      <c r="D27" s="136"/>
      <c r="E27" s="144"/>
      <c r="F27" s="241"/>
      <c r="G27" s="234"/>
      <c r="H27" s="234"/>
      <c r="I27" s="234"/>
      <c r="J27" s="234"/>
      <c r="K27" s="235"/>
      <c r="L27" s="235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59"/>
    </row>
    <row r="28" spans="1:24" s="131" customFormat="1" ht="12" hidden="1" x14ac:dyDescent="0.2">
      <c r="A28" s="100">
        <v>10</v>
      </c>
      <c r="B28" s="100"/>
      <c r="C28" s="100"/>
      <c r="D28" s="139" t="s">
        <v>64</v>
      </c>
      <c r="E28" s="140" t="s">
        <v>74</v>
      </c>
      <c r="F28" s="221"/>
      <c r="G28" s="234"/>
      <c r="H28" s="235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59"/>
    </row>
    <row r="29" spans="1:24" s="138" customFormat="1" ht="12" hidden="1" x14ac:dyDescent="0.2">
      <c r="A29" s="107"/>
      <c r="B29" s="107"/>
      <c r="C29" s="107"/>
      <c r="D29" s="136"/>
      <c r="E29" s="137"/>
      <c r="F29" s="222"/>
      <c r="G29" s="234"/>
      <c r="H29" s="234">
        <v>1</v>
      </c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59"/>
    </row>
    <row r="30" spans="1:24" s="131" customFormat="1" ht="12" hidden="1" x14ac:dyDescent="0.2">
      <c r="A30" s="110">
        <v>11</v>
      </c>
      <c r="B30" s="110"/>
      <c r="C30" s="110"/>
      <c r="D30" s="139" t="s">
        <v>12</v>
      </c>
      <c r="E30" s="140" t="s">
        <v>75</v>
      </c>
      <c r="F30" s="223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59"/>
    </row>
    <row r="31" spans="1:24" s="138" customFormat="1" ht="12" hidden="1" x14ac:dyDescent="0.2">
      <c r="A31" s="107"/>
      <c r="B31" s="107"/>
      <c r="C31" s="107"/>
      <c r="D31" s="136"/>
      <c r="E31" s="142"/>
      <c r="F31" s="222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59"/>
    </row>
    <row r="32" spans="1:24" s="131" customFormat="1" ht="12" hidden="1" x14ac:dyDescent="0.2">
      <c r="A32" s="100">
        <v>12</v>
      </c>
      <c r="B32" s="100"/>
      <c r="C32" s="100"/>
      <c r="D32" s="139" t="s">
        <v>13</v>
      </c>
      <c r="E32" s="140" t="s">
        <v>142</v>
      </c>
      <c r="F32" s="223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59"/>
    </row>
    <row r="33" spans="1:24" s="138" customFormat="1" ht="12" hidden="1" x14ac:dyDescent="0.2">
      <c r="A33" s="107"/>
      <c r="B33" s="107"/>
      <c r="C33" s="107"/>
      <c r="D33" s="136"/>
      <c r="E33" s="137"/>
      <c r="F33" s="222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59"/>
    </row>
    <row r="34" spans="1:24" s="131" customFormat="1" ht="12" hidden="1" x14ac:dyDescent="0.2">
      <c r="A34" s="100">
        <v>13</v>
      </c>
      <c r="B34" s="100"/>
      <c r="C34" s="100"/>
      <c r="D34" s="139" t="s">
        <v>276</v>
      </c>
      <c r="E34" s="140" t="s">
        <v>143</v>
      </c>
      <c r="F34" s="223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59"/>
    </row>
    <row r="35" spans="1:24" s="138" customFormat="1" ht="9.75" hidden="1" customHeight="1" x14ac:dyDescent="0.2">
      <c r="A35" s="107"/>
      <c r="B35" s="107"/>
      <c r="C35" s="107"/>
      <c r="D35" s="136"/>
      <c r="E35" s="137"/>
      <c r="F35" s="222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59"/>
    </row>
    <row r="36" spans="1:24" s="131" customFormat="1" ht="12" x14ac:dyDescent="0.2">
      <c r="A36" s="112">
        <v>14</v>
      </c>
      <c r="B36" s="112"/>
      <c r="C36" s="112"/>
      <c r="D36" s="139" t="s">
        <v>54</v>
      </c>
      <c r="E36" s="140" t="s">
        <v>78</v>
      </c>
      <c r="F36" s="223"/>
      <c r="G36" s="234"/>
      <c r="H36" s="234"/>
      <c r="I36" s="235"/>
      <c r="J36" s="235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59">
        <v>27</v>
      </c>
    </row>
    <row r="37" spans="1:24" s="133" customFormat="1" ht="12" x14ac:dyDescent="0.2">
      <c r="A37" s="107"/>
      <c r="B37" s="107"/>
      <c r="C37" s="107"/>
      <c r="D37" s="136"/>
      <c r="E37" s="143"/>
      <c r="F37" s="224"/>
      <c r="G37" s="234"/>
      <c r="H37" s="234">
        <v>1</v>
      </c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59"/>
    </row>
    <row r="38" spans="1:24" s="131" customFormat="1" ht="12" hidden="1" x14ac:dyDescent="0.2">
      <c r="A38" s="100">
        <v>15</v>
      </c>
      <c r="B38" s="100"/>
      <c r="C38" s="100"/>
      <c r="D38" s="139" t="s">
        <v>15</v>
      </c>
      <c r="E38" s="140" t="s">
        <v>79</v>
      </c>
      <c r="F38" s="223"/>
      <c r="G38" s="234"/>
      <c r="H38" s="235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59"/>
    </row>
    <row r="39" spans="1:24" s="138" customFormat="1" ht="12" hidden="1" x14ac:dyDescent="0.2">
      <c r="A39" s="107"/>
      <c r="B39" s="107"/>
      <c r="C39" s="107"/>
      <c r="D39" s="136"/>
      <c r="E39" s="137"/>
      <c r="F39" s="222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59"/>
    </row>
    <row r="40" spans="1:24" s="131" customFormat="1" ht="12" hidden="1" x14ac:dyDescent="0.2">
      <c r="A40" s="100">
        <v>16</v>
      </c>
      <c r="B40" s="100"/>
      <c r="C40" s="100"/>
      <c r="D40" s="139" t="s">
        <v>132</v>
      </c>
      <c r="E40" s="140" t="s">
        <v>195</v>
      </c>
      <c r="F40" s="223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59"/>
    </row>
    <row r="41" spans="1:24" s="138" customFormat="1" ht="12" hidden="1" x14ac:dyDescent="0.2">
      <c r="A41" s="107"/>
      <c r="B41" s="107"/>
      <c r="C41" s="107"/>
      <c r="D41" s="136"/>
      <c r="E41" s="137"/>
      <c r="F41" s="222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59"/>
    </row>
    <row r="42" spans="1:24" s="131" customFormat="1" ht="12" hidden="1" x14ac:dyDescent="0.2">
      <c r="A42" s="102">
        <v>17</v>
      </c>
      <c r="B42" s="102"/>
      <c r="C42" s="102"/>
      <c r="D42" s="139" t="s">
        <v>16</v>
      </c>
      <c r="E42" s="140" t="s">
        <v>144</v>
      </c>
      <c r="F42" s="223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59"/>
    </row>
    <row r="43" spans="1:24" s="133" customFormat="1" ht="12" hidden="1" x14ac:dyDescent="0.2">
      <c r="A43" s="105"/>
      <c r="B43" s="105"/>
      <c r="C43" s="105"/>
      <c r="D43" s="136"/>
      <c r="E43" s="137" t="s">
        <v>145</v>
      </c>
      <c r="F43" s="222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59"/>
    </row>
    <row r="44" spans="1:24" s="131" customFormat="1" ht="12" hidden="1" x14ac:dyDescent="0.2">
      <c r="A44" s="100">
        <v>18</v>
      </c>
      <c r="B44" s="100"/>
      <c r="C44" s="100"/>
      <c r="D44" s="139" t="s">
        <v>17</v>
      </c>
      <c r="E44" s="140" t="s">
        <v>146</v>
      </c>
      <c r="F44" s="223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59"/>
    </row>
    <row r="45" spans="1:24" s="138" customFormat="1" ht="12" hidden="1" x14ac:dyDescent="0.2">
      <c r="A45" s="107"/>
      <c r="B45" s="107"/>
      <c r="C45" s="107"/>
      <c r="D45" s="136"/>
      <c r="E45" s="137" t="s">
        <v>147</v>
      </c>
      <c r="F45" s="22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59"/>
    </row>
    <row r="46" spans="1:24" s="131" customFormat="1" ht="12" hidden="1" x14ac:dyDescent="0.2">
      <c r="A46" s="100">
        <v>19</v>
      </c>
      <c r="B46" s="100"/>
      <c r="C46" s="100"/>
      <c r="D46" s="139" t="s">
        <v>18</v>
      </c>
      <c r="E46" s="140" t="s">
        <v>148</v>
      </c>
      <c r="F46" s="223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59"/>
    </row>
    <row r="47" spans="1:24" s="138" customFormat="1" ht="12" hidden="1" x14ac:dyDescent="0.2">
      <c r="A47" s="107"/>
      <c r="B47" s="107"/>
      <c r="C47" s="107"/>
      <c r="D47" s="136"/>
      <c r="E47" s="137" t="s">
        <v>19</v>
      </c>
      <c r="F47" s="222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59"/>
    </row>
    <row r="48" spans="1:24" s="131" customFormat="1" ht="12" hidden="1" x14ac:dyDescent="0.2">
      <c r="A48" s="100">
        <v>20</v>
      </c>
      <c r="B48" s="100"/>
      <c r="C48" s="100"/>
      <c r="D48" s="139" t="s">
        <v>181</v>
      </c>
      <c r="E48" s="140" t="s">
        <v>192</v>
      </c>
      <c r="F48" s="223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59"/>
    </row>
    <row r="49" spans="1:24" s="138" customFormat="1" ht="12" hidden="1" x14ac:dyDescent="0.2">
      <c r="A49" s="107"/>
      <c r="B49" s="107"/>
      <c r="C49" s="107"/>
      <c r="D49" s="136"/>
      <c r="E49" s="137"/>
      <c r="F49" s="222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59"/>
    </row>
    <row r="50" spans="1:24" s="131" customFormat="1" ht="12" hidden="1" x14ac:dyDescent="0.2">
      <c r="A50" s="100">
        <v>21</v>
      </c>
      <c r="B50" s="100"/>
      <c r="C50" s="100"/>
      <c r="D50" s="139" t="s">
        <v>277</v>
      </c>
      <c r="E50" s="140" t="s">
        <v>149</v>
      </c>
      <c r="F50" s="225"/>
      <c r="G50" s="234"/>
      <c r="H50" s="235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59"/>
    </row>
    <row r="51" spans="1:24" s="138" customFormat="1" ht="12" hidden="1" x14ac:dyDescent="0.2">
      <c r="A51" s="107"/>
      <c r="B51" s="107"/>
      <c r="C51" s="107"/>
      <c r="D51" s="136"/>
      <c r="E51" s="137"/>
      <c r="F51" s="224"/>
      <c r="G51" s="234"/>
      <c r="H51" s="234">
        <v>1</v>
      </c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61"/>
    </row>
    <row r="52" spans="1:24" s="131" customFormat="1" ht="12" hidden="1" x14ac:dyDescent="0.2">
      <c r="A52" s="100">
        <v>22</v>
      </c>
      <c r="B52" s="100"/>
      <c r="C52" s="100"/>
      <c r="D52" s="139" t="s">
        <v>53</v>
      </c>
      <c r="E52" s="140" t="s">
        <v>84</v>
      </c>
      <c r="F52" s="223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59"/>
    </row>
    <row r="53" spans="1:24" s="138" customFormat="1" ht="12" hidden="1" x14ac:dyDescent="0.2">
      <c r="A53" s="107"/>
      <c r="B53" s="107"/>
      <c r="C53" s="107"/>
      <c r="D53" s="136"/>
      <c r="E53" s="137"/>
      <c r="F53" s="222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59"/>
    </row>
    <row r="54" spans="1:24" s="131" customFormat="1" ht="12" hidden="1" x14ac:dyDescent="0.2">
      <c r="A54" s="100">
        <v>23</v>
      </c>
      <c r="B54" s="100"/>
      <c r="C54" s="100"/>
      <c r="D54" s="139" t="s">
        <v>21</v>
      </c>
      <c r="E54" s="140" t="s">
        <v>150</v>
      </c>
      <c r="F54" s="223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59"/>
    </row>
    <row r="55" spans="1:24" s="138" customFormat="1" ht="12" hidden="1" x14ac:dyDescent="0.2">
      <c r="A55" s="107"/>
      <c r="B55" s="107"/>
      <c r="C55" s="107"/>
      <c r="D55" s="136"/>
      <c r="E55" s="137"/>
      <c r="F55" s="222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59"/>
    </row>
    <row r="56" spans="1:24" s="131" customFormat="1" ht="12" hidden="1" x14ac:dyDescent="0.2">
      <c r="A56" s="100">
        <v>24</v>
      </c>
      <c r="B56" s="100"/>
      <c r="C56" s="100"/>
      <c r="D56" s="139" t="s">
        <v>22</v>
      </c>
      <c r="E56" s="140" t="s">
        <v>151</v>
      </c>
      <c r="F56" s="223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59"/>
    </row>
    <row r="57" spans="1:24" s="138" customFormat="1" ht="12" hidden="1" x14ac:dyDescent="0.2">
      <c r="A57" s="107"/>
      <c r="B57" s="107"/>
      <c r="C57" s="107"/>
      <c r="D57" s="136"/>
      <c r="E57" s="137"/>
      <c r="F57" s="222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59"/>
    </row>
    <row r="58" spans="1:24" s="131" customFormat="1" ht="12" x14ac:dyDescent="0.2">
      <c r="A58" s="100">
        <v>25</v>
      </c>
      <c r="B58" s="100"/>
      <c r="C58" s="100"/>
      <c r="D58" s="139" t="s">
        <v>23</v>
      </c>
      <c r="E58" s="140" t="s">
        <v>87</v>
      </c>
      <c r="F58" s="223"/>
      <c r="G58" s="234"/>
      <c r="H58" s="234"/>
      <c r="I58" s="234"/>
      <c r="J58" s="234"/>
      <c r="K58" s="234"/>
      <c r="L58" s="234"/>
      <c r="M58" s="234"/>
      <c r="N58" s="234">
        <v>2</v>
      </c>
      <c r="O58" s="234"/>
      <c r="P58" s="234"/>
      <c r="Q58" s="234"/>
      <c r="R58" s="234"/>
      <c r="S58" s="234"/>
      <c r="T58" s="234"/>
      <c r="U58" s="234"/>
      <c r="V58" s="234"/>
      <c r="W58" s="234"/>
      <c r="X58" s="259"/>
    </row>
    <row r="59" spans="1:24" s="138" customFormat="1" ht="12" x14ac:dyDescent="0.2">
      <c r="A59" s="107"/>
      <c r="B59" s="107"/>
      <c r="C59" s="107"/>
      <c r="D59" s="136"/>
      <c r="E59" s="137"/>
      <c r="F59" s="222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59"/>
    </row>
    <row r="60" spans="1:24" s="131" customFormat="1" ht="12" hidden="1" x14ac:dyDescent="0.2">
      <c r="A60" s="100">
        <v>26</v>
      </c>
      <c r="B60" s="100"/>
      <c r="C60" s="100"/>
      <c r="D60" s="139" t="s">
        <v>24</v>
      </c>
      <c r="E60" s="140" t="s">
        <v>152</v>
      </c>
      <c r="F60" s="223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59"/>
    </row>
    <row r="61" spans="1:24" s="138" customFormat="1" ht="12" hidden="1" x14ac:dyDescent="0.2">
      <c r="A61" s="107"/>
      <c r="B61" s="107"/>
      <c r="C61" s="107"/>
      <c r="D61" s="136"/>
      <c r="E61" s="137" t="s">
        <v>153</v>
      </c>
      <c r="F61" s="222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59"/>
    </row>
    <row r="62" spans="1:24" s="131" customFormat="1" ht="12" x14ac:dyDescent="0.2">
      <c r="A62" s="102">
        <v>27</v>
      </c>
      <c r="B62" s="102"/>
      <c r="C62" s="102"/>
      <c r="D62" s="139" t="s">
        <v>196</v>
      </c>
      <c r="E62" s="140" t="s">
        <v>212</v>
      </c>
      <c r="F62" s="223"/>
      <c r="G62" s="234"/>
      <c r="H62" s="234"/>
      <c r="I62" s="234"/>
      <c r="J62" s="234"/>
      <c r="K62" s="234"/>
      <c r="L62" s="234"/>
      <c r="M62" s="234"/>
      <c r="N62" s="234">
        <v>42</v>
      </c>
      <c r="O62" s="234"/>
      <c r="P62" s="234"/>
      <c r="Q62" s="234"/>
      <c r="R62" s="234"/>
      <c r="S62" s="234"/>
      <c r="T62" s="234"/>
      <c r="U62" s="234"/>
      <c r="V62" s="234"/>
      <c r="W62" s="234"/>
      <c r="X62" s="259"/>
    </row>
    <row r="63" spans="1:24" s="138" customFormat="1" ht="12" x14ac:dyDescent="0.2">
      <c r="A63" s="105"/>
      <c r="B63" s="105"/>
      <c r="C63" s="105"/>
      <c r="D63" s="136"/>
      <c r="E63" s="144"/>
      <c r="F63" s="222"/>
      <c r="G63" s="234"/>
      <c r="H63" s="234"/>
      <c r="I63" s="234"/>
      <c r="J63" s="234"/>
      <c r="K63" s="234"/>
      <c r="L63" s="234"/>
      <c r="M63" s="234"/>
      <c r="N63" s="234">
        <v>42</v>
      </c>
      <c r="O63" s="234"/>
      <c r="P63" s="234"/>
      <c r="Q63" s="234"/>
      <c r="R63" s="234"/>
      <c r="S63" s="234"/>
      <c r="T63" s="234"/>
      <c r="U63" s="234"/>
      <c r="V63" s="234"/>
      <c r="W63" s="234"/>
      <c r="X63" s="259"/>
    </row>
    <row r="64" spans="1:24" s="131" customFormat="1" ht="12" hidden="1" x14ac:dyDescent="0.2">
      <c r="A64" s="102">
        <v>28</v>
      </c>
      <c r="B64" s="102"/>
      <c r="C64" s="102"/>
      <c r="D64" s="139" t="s">
        <v>58</v>
      </c>
      <c r="E64" s="140" t="s">
        <v>154</v>
      </c>
      <c r="F64" s="223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59"/>
    </row>
    <row r="65" spans="1:24" s="138" customFormat="1" ht="12" hidden="1" x14ac:dyDescent="0.2">
      <c r="A65" s="105"/>
      <c r="B65" s="105"/>
      <c r="C65" s="105"/>
      <c r="D65" s="136"/>
      <c r="E65" s="144"/>
      <c r="F65" s="222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59"/>
    </row>
    <row r="66" spans="1:24" s="138" customFormat="1" ht="12" hidden="1" x14ac:dyDescent="0.2">
      <c r="A66" s="100">
        <v>29</v>
      </c>
      <c r="B66" s="100"/>
      <c r="C66" s="100"/>
      <c r="D66" s="139" t="s">
        <v>25</v>
      </c>
      <c r="E66" s="140" t="s">
        <v>155</v>
      </c>
      <c r="F66" s="223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59"/>
    </row>
    <row r="67" spans="1:24" s="138" customFormat="1" ht="12" hidden="1" x14ac:dyDescent="0.2">
      <c r="A67" s="107"/>
      <c r="B67" s="107"/>
      <c r="C67" s="107"/>
      <c r="D67" s="136"/>
      <c r="E67" s="137"/>
      <c r="F67" s="226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59"/>
    </row>
    <row r="68" spans="1:24" s="138" customFormat="1" ht="12" hidden="1" x14ac:dyDescent="0.2">
      <c r="A68" s="100">
        <v>30</v>
      </c>
      <c r="B68" s="100"/>
      <c r="C68" s="100"/>
      <c r="D68" s="139" t="s">
        <v>26</v>
      </c>
      <c r="E68" s="140" t="s">
        <v>91</v>
      </c>
      <c r="F68" s="223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59"/>
    </row>
    <row r="69" spans="1:24" s="138" customFormat="1" ht="12" hidden="1" x14ac:dyDescent="0.2">
      <c r="A69" s="107"/>
      <c r="B69" s="107"/>
      <c r="C69" s="107"/>
      <c r="D69" s="136"/>
      <c r="E69" s="137"/>
      <c r="F69" s="222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59"/>
    </row>
    <row r="70" spans="1:24" s="138" customFormat="1" ht="12" hidden="1" x14ac:dyDescent="0.2">
      <c r="A70" s="100">
        <v>31</v>
      </c>
      <c r="B70" s="100"/>
      <c r="C70" s="100"/>
      <c r="D70" s="141" t="s">
        <v>27</v>
      </c>
      <c r="E70" s="140" t="s">
        <v>156</v>
      </c>
      <c r="F70" s="222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59"/>
    </row>
    <row r="71" spans="1:24" s="138" customFormat="1" ht="12" hidden="1" x14ac:dyDescent="0.2">
      <c r="A71" s="107"/>
      <c r="B71" s="107"/>
      <c r="C71" s="107"/>
      <c r="D71" s="136"/>
      <c r="E71" s="137"/>
      <c r="F71" s="222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59"/>
    </row>
    <row r="72" spans="1:24" s="138" customFormat="1" ht="12" hidden="1" x14ac:dyDescent="0.2">
      <c r="A72" s="100">
        <v>32</v>
      </c>
      <c r="B72" s="100"/>
      <c r="C72" s="100"/>
      <c r="D72" s="141" t="s">
        <v>135</v>
      </c>
      <c r="E72" s="140" t="s">
        <v>186</v>
      </c>
      <c r="F72" s="222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59"/>
    </row>
    <row r="73" spans="1:24" s="138" customFormat="1" ht="12" hidden="1" x14ac:dyDescent="0.2">
      <c r="A73" s="107"/>
      <c r="B73" s="107"/>
      <c r="C73" s="107"/>
      <c r="D73" s="136"/>
      <c r="E73" s="137"/>
      <c r="F73" s="222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59"/>
    </row>
    <row r="74" spans="1:24" s="131" customFormat="1" ht="12" hidden="1" x14ac:dyDescent="0.2">
      <c r="A74" s="100">
        <v>33</v>
      </c>
      <c r="B74" s="100"/>
      <c r="C74" s="100"/>
      <c r="D74" s="141" t="s">
        <v>28</v>
      </c>
      <c r="E74" s="140" t="s">
        <v>93</v>
      </c>
      <c r="F74" s="222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59"/>
    </row>
    <row r="75" spans="1:24" s="138" customFormat="1" ht="12" hidden="1" x14ac:dyDescent="0.2">
      <c r="A75" s="107"/>
      <c r="B75" s="107"/>
      <c r="C75" s="107"/>
      <c r="D75" s="136"/>
      <c r="E75" s="137"/>
      <c r="F75" s="222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59"/>
    </row>
    <row r="76" spans="1:24" s="131" customFormat="1" ht="12" hidden="1" x14ac:dyDescent="0.2">
      <c r="A76" s="100">
        <v>34</v>
      </c>
      <c r="B76" s="100"/>
      <c r="C76" s="100"/>
      <c r="D76" s="141" t="s">
        <v>125</v>
      </c>
      <c r="E76" s="140" t="s">
        <v>126</v>
      </c>
      <c r="F76" s="222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59"/>
    </row>
    <row r="77" spans="1:24" s="138" customFormat="1" ht="12" hidden="1" x14ac:dyDescent="0.2">
      <c r="A77" s="105"/>
      <c r="B77" s="105"/>
      <c r="C77" s="105"/>
      <c r="D77" s="136"/>
      <c r="E77" s="137"/>
      <c r="F77" s="222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59"/>
    </row>
    <row r="78" spans="1:24" s="138" customFormat="1" ht="12" x14ac:dyDescent="0.2">
      <c r="A78" s="100">
        <v>35</v>
      </c>
      <c r="B78" s="100"/>
      <c r="C78" s="100"/>
      <c r="D78" s="139" t="s">
        <v>278</v>
      </c>
      <c r="E78" s="140" t="s">
        <v>94</v>
      </c>
      <c r="F78" s="223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61">
        <v>8</v>
      </c>
    </row>
    <row r="79" spans="1:24" s="138" customFormat="1" ht="12" x14ac:dyDescent="0.2">
      <c r="A79" s="107"/>
      <c r="B79" s="107"/>
      <c r="C79" s="107"/>
      <c r="D79" s="136"/>
      <c r="E79" s="137"/>
      <c r="F79" s="222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61">
        <v>1</v>
      </c>
    </row>
    <row r="80" spans="1:24" s="138" customFormat="1" ht="12" hidden="1" x14ac:dyDescent="0.2">
      <c r="A80" s="100">
        <v>36</v>
      </c>
      <c r="B80" s="100"/>
      <c r="C80" s="100"/>
      <c r="D80" s="139" t="s">
        <v>279</v>
      </c>
      <c r="E80" s="140" t="s">
        <v>95</v>
      </c>
      <c r="F80" s="223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59"/>
    </row>
    <row r="81" spans="1:24" s="138" customFormat="1" ht="12" hidden="1" x14ac:dyDescent="0.2">
      <c r="A81" s="107"/>
      <c r="B81" s="107"/>
      <c r="C81" s="107"/>
      <c r="D81" s="136"/>
      <c r="E81" s="137"/>
      <c r="F81" s="222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59"/>
    </row>
    <row r="82" spans="1:24" s="138" customFormat="1" ht="12" hidden="1" x14ac:dyDescent="0.2">
      <c r="A82" s="100">
        <v>37</v>
      </c>
      <c r="B82" s="100"/>
      <c r="C82" s="100"/>
      <c r="D82" s="141" t="s">
        <v>52</v>
      </c>
      <c r="E82" s="140" t="s">
        <v>157</v>
      </c>
      <c r="F82" s="222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59"/>
    </row>
    <row r="83" spans="1:24" s="138" customFormat="1" ht="12" hidden="1" x14ac:dyDescent="0.2">
      <c r="A83" s="107"/>
      <c r="B83" s="107"/>
      <c r="C83" s="107"/>
      <c r="D83" s="136"/>
      <c r="E83" s="137" t="s">
        <v>158</v>
      </c>
      <c r="F83" s="222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59"/>
    </row>
    <row r="84" spans="1:24" s="138" customFormat="1" ht="12" hidden="1" x14ac:dyDescent="0.2">
      <c r="A84" s="100">
        <v>38</v>
      </c>
      <c r="B84" s="100"/>
      <c r="C84" s="100"/>
      <c r="D84" s="141" t="s">
        <v>59</v>
      </c>
      <c r="E84" s="140" t="s">
        <v>159</v>
      </c>
      <c r="F84" s="222"/>
      <c r="G84" s="234"/>
      <c r="H84" s="234"/>
      <c r="I84" s="234"/>
      <c r="J84" s="234"/>
      <c r="K84" s="234"/>
      <c r="L84" s="234"/>
      <c r="M84" s="234"/>
      <c r="N84" s="235"/>
      <c r="O84" s="235"/>
      <c r="P84" s="235"/>
      <c r="Q84" s="234"/>
      <c r="R84" s="234"/>
      <c r="S84" s="234"/>
      <c r="T84" s="234"/>
      <c r="U84" s="234"/>
      <c r="V84" s="234"/>
      <c r="W84" s="234"/>
      <c r="X84" s="259"/>
    </row>
    <row r="85" spans="1:24" s="138" customFormat="1" ht="12" hidden="1" x14ac:dyDescent="0.2">
      <c r="A85" s="107"/>
      <c r="B85" s="107"/>
      <c r="C85" s="107"/>
      <c r="D85" s="136"/>
      <c r="E85" s="137" t="s">
        <v>160</v>
      </c>
      <c r="F85" s="222"/>
      <c r="G85" s="234"/>
      <c r="H85" s="234"/>
      <c r="I85" s="234"/>
      <c r="J85" s="234"/>
      <c r="K85" s="234"/>
      <c r="L85" s="234"/>
      <c r="M85" s="235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61"/>
    </row>
    <row r="86" spans="1:24" s="131" customFormat="1" ht="12" hidden="1" x14ac:dyDescent="0.2">
      <c r="A86" s="100">
        <v>39</v>
      </c>
      <c r="B86" s="100"/>
      <c r="C86" s="100"/>
      <c r="D86" s="141" t="s">
        <v>122</v>
      </c>
      <c r="E86" s="140" t="s">
        <v>161</v>
      </c>
      <c r="F86" s="222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59"/>
    </row>
    <row r="87" spans="1:24" s="133" customFormat="1" ht="12" hidden="1" x14ac:dyDescent="0.2">
      <c r="A87" s="107"/>
      <c r="B87" s="107"/>
      <c r="C87" s="107"/>
      <c r="D87" s="136"/>
      <c r="E87" s="145"/>
      <c r="F87" s="222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59"/>
    </row>
    <row r="88" spans="1:24" s="138" customFormat="1" ht="12" hidden="1" x14ac:dyDescent="0.2">
      <c r="A88" s="100">
        <v>40</v>
      </c>
      <c r="B88" s="100"/>
      <c r="C88" s="100"/>
      <c r="D88" s="141" t="s">
        <v>60</v>
      </c>
      <c r="E88" s="140" t="s">
        <v>162</v>
      </c>
      <c r="F88" s="222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59"/>
    </row>
    <row r="89" spans="1:24" s="138" customFormat="1" ht="12" hidden="1" x14ac:dyDescent="0.2">
      <c r="A89" s="107"/>
      <c r="B89" s="107"/>
      <c r="C89" s="107"/>
      <c r="D89" s="136"/>
      <c r="E89" s="145"/>
      <c r="F89" s="222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59"/>
    </row>
    <row r="90" spans="1:24" s="131" customFormat="1" ht="12" x14ac:dyDescent="0.2">
      <c r="A90" s="100">
        <v>41</v>
      </c>
      <c r="B90" s="100"/>
      <c r="C90" s="100"/>
      <c r="D90" s="139" t="s">
        <v>280</v>
      </c>
      <c r="E90" s="146" t="s">
        <v>263</v>
      </c>
      <c r="F90" s="223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59">
        <v>6</v>
      </c>
    </row>
    <row r="91" spans="1:24" s="138" customFormat="1" ht="12" x14ac:dyDescent="0.2">
      <c r="A91" s="107"/>
      <c r="B91" s="107"/>
      <c r="C91" s="107"/>
      <c r="D91" s="136"/>
      <c r="E91" s="145"/>
      <c r="F91" s="22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61"/>
    </row>
    <row r="92" spans="1:24" s="138" customFormat="1" ht="12" hidden="1" x14ac:dyDescent="0.2">
      <c r="A92" s="211">
        <v>42</v>
      </c>
      <c r="B92" s="211"/>
      <c r="C92" s="211"/>
      <c r="D92" s="141" t="s">
        <v>55</v>
      </c>
      <c r="E92" s="140" t="s">
        <v>163</v>
      </c>
      <c r="F92" s="222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59"/>
    </row>
    <row r="93" spans="1:24" s="138" customFormat="1" ht="12" hidden="1" x14ac:dyDescent="0.2">
      <c r="A93" s="105"/>
      <c r="B93" s="105"/>
      <c r="C93" s="105"/>
      <c r="D93" s="136"/>
      <c r="E93" s="137" t="s">
        <v>164</v>
      </c>
      <c r="F93" s="222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59"/>
    </row>
    <row r="94" spans="1:24" s="131" customFormat="1" ht="12" hidden="1" x14ac:dyDescent="0.2">
      <c r="A94" s="102">
        <v>43</v>
      </c>
      <c r="B94" s="102"/>
      <c r="C94" s="102"/>
      <c r="D94" s="139" t="s">
        <v>356</v>
      </c>
      <c r="E94" s="135" t="s">
        <v>368</v>
      </c>
      <c r="F94" s="223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59"/>
    </row>
    <row r="95" spans="1:24" s="138" customFormat="1" ht="12" hidden="1" x14ac:dyDescent="0.2">
      <c r="A95" s="105"/>
      <c r="B95" s="105"/>
      <c r="C95" s="105"/>
      <c r="D95" s="136"/>
      <c r="E95" s="137" t="s">
        <v>369</v>
      </c>
      <c r="F95" s="222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59"/>
    </row>
    <row r="96" spans="1:24" s="138" customFormat="1" ht="12" hidden="1" x14ac:dyDescent="0.2">
      <c r="A96" s="100">
        <v>44</v>
      </c>
      <c r="B96" s="100"/>
      <c r="C96" s="100"/>
      <c r="D96" s="139" t="s">
        <v>281</v>
      </c>
      <c r="E96" s="140" t="s">
        <v>165</v>
      </c>
      <c r="F96" s="223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59"/>
    </row>
    <row r="97" spans="1:24" s="138" customFormat="1" ht="12" hidden="1" x14ac:dyDescent="0.2">
      <c r="A97" s="107"/>
      <c r="B97" s="107"/>
      <c r="C97" s="107"/>
      <c r="D97" s="136"/>
      <c r="E97" s="137"/>
      <c r="F97" s="222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59"/>
    </row>
    <row r="98" spans="1:24" s="131" customFormat="1" ht="12" x14ac:dyDescent="0.2">
      <c r="A98" s="100">
        <v>45</v>
      </c>
      <c r="B98" s="100"/>
      <c r="C98" s="100"/>
      <c r="D98" s="141" t="s">
        <v>61</v>
      </c>
      <c r="E98" s="140" t="s">
        <v>62</v>
      </c>
      <c r="F98" s="222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59">
        <v>4</v>
      </c>
    </row>
    <row r="99" spans="1:24" s="138" customFormat="1" ht="12" x14ac:dyDescent="0.2">
      <c r="A99" s="107"/>
      <c r="B99" s="107"/>
      <c r="C99" s="107"/>
      <c r="D99" s="136"/>
      <c r="E99" s="137"/>
      <c r="F99" s="222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59">
        <v>4</v>
      </c>
    </row>
    <row r="100" spans="1:24" s="138" customFormat="1" ht="12" x14ac:dyDescent="0.2">
      <c r="A100" s="100">
        <v>46</v>
      </c>
      <c r="B100" s="100"/>
      <c r="C100" s="100"/>
      <c r="D100" s="139" t="s">
        <v>282</v>
      </c>
      <c r="E100" s="140" t="s">
        <v>166</v>
      </c>
      <c r="F100" s="223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59"/>
    </row>
    <row r="101" spans="1:24" s="138" customFormat="1" ht="11.25" customHeight="1" x14ac:dyDescent="0.2">
      <c r="A101" s="105"/>
      <c r="B101" s="105"/>
      <c r="C101" s="105"/>
      <c r="D101" s="136"/>
      <c r="E101" s="137" t="s">
        <v>167</v>
      </c>
      <c r="F101" s="222"/>
      <c r="G101" s="234"/>
      <c r="H101" s="234"/>
      <c r="I101" s="234">
        <v>1</v>
      </c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59">
        <v>7</v>
      </c>
    </row>
    <row r="102" spans="1:24" s="138" customFormat="1" ht="12" hidden="1" x14ac:dyDescent="0.2">
      <c r="A102" s="100">
        <v>47</v>
      </c>
      <c r="B102" s="100"/>
      <c r="C102" s="100"/>
      <c r="D102" s="141" t="s">
        <v>33</v>
      </c>
      <c r="E102" s="140" t="s">
        <v>102</v>
      </c>
      <c r="F102" s="222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59"/>
    </row>
    <row r="103" spans="1:24" s="138" customFormat="1" ht="12" hidden="1" x14ac:dyDescent="0.2">
      <c r="A103" s="107"/>
      <c r="B103" s="107"/>
      <c r="C103" s="107"/>
      <c r="D103" s="136"/>
      <c r="E103" s="137" t="s">
        <v>34</v>
      </c>
      <c r="F103" s="222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59"/>
    </row>
    <row r="104" spans="1:24" s="138" customFormat="1" ht="12" hidden="1" x14ac:dyDescent="0.2">
      <c r="A104" s="100">
        <v>48</v>
      </c>
      <c r="B104" s="100"/>
      <c r="C104" s="100"/>
      <c r="D104" s="139" t="s">
        <v>283</v>
      </c>
      <c r="E104" s="140" t="s">
        <v>168</v>
      </c>
      <c r="F104" s="223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59"/>
    </row>
    <row r="105" spans="1:24" s="138" customFormat="1" ht="12" hidden="1" x14ac:dyDescent="0.2">
      <c r="A105" s="107"/>
      <c r="B105" s="107"/>
      <c r="C105" s="107"/>
      <c r="D105" s="136"/>
      <c r="E105" s="137" t="s">
        <v>104</v>
      </c>
      <c r="F105" s="222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59"/>
    </row>
    <row r="106" spans="1:24" s="138" customFormat="1" ht="12" hidden="1" x14ac:dyDescent="0.2">
      <c r="A106" s="102">
        <v>49</v>
      </c>
      <c r="B106" s="102"/>
      <c r="C106" s="102"/>
      <c r="D106" s="141" t="s">
        <v>197</v>
      </c>
      <c r="E106" s="140" t="s">
        <v>226</v>
      </c>
      <c r="F106" s="222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59"/>
    </row>
    <row r="107" spans="1:24" s="138" customFormat="1" ht="12" hidden="1" x14ac:dyDescent="0.2">
      <c r="A107" s="105"/>
      <c r="B107" s="105"/>
      <c r="C107" s="105"/>
      <c r="D107" s="136"/>
      <c r="E107" s="137"/>
      <c r="F107" s="222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59"/>
    </row>
    <row r="108" spans="1:24" s="131" customFormat="1" ht="12" hidden="1" x14ac:dyDescent="0.2">
      <c r="A108" s="102">
        <v>50</v>
      </c>
      <c r="B108" s="102"/>
      <c r="C108" s="102"/>
      <c r="D108" s="141" t="s">
        <v>56</v>
      </c>
      <c r="E108" s="140" t="s">
        <v>105</v>
      </c>
      <c r="F108" s="222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59"/>
    </row>
    <row r="109" spans="1:24" s="133" customFormat="1" ht="12" hidden="1" x14ac:dyDescent="0.2">
      <c r="A109" s="105"/>
      <c r="B109" s="105"/>
      <c r="C109" s="105"/>
      <c r="D109" s="136"/>
      <c r="E109" s="137"/>
      <c r="F109" s="222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59"/>
    </row>
    <row r="110" spans="1:24" s="138" customFormat="1" ht="12" hidden="1" x14ac:dyDescent="0.2">
      <c r="A110" s="102">
        <v>51</v>
      </c>
      <c r="B110" s="102"/>
      <c r="C110" s="102"/>
      <c r="D110" s="141" t="s">
        <v>359</v>
      </c>
      <c r="E110" s="140" t="s">
        <v>370</v>
      </c>
      <c r="F110" s="222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59"/>
    </row>
    <row r="111" spans="1:24" s="138" customFormat="1" ht="12" hidden="1" x14ac:dyDescent="0.2">
      <c r="A111" s="105"/>
      <c r="B111" s="105"/>
      <c r="C111" s="105"/>
      <c r="D111" s="136"/>
      <c r="E111" s="137"/>
      <c r="F111" s="222"/>
      <c r="G111" s="234"/>
      <c r="H111" s="235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59"/>
    </row>
    <row r="112" spans="1:24" s="131" customFormat="1" ht="12" hidden="1" x14ac:dyDescent="0.2">
      <c r="A112" s="100">
        <v>52</v>
      </c>
      <c r="B112" s="100"/>
      <c r="C112" s="100"/>
      <c r="D112" s="141" t="s">
        <v>36</v>
      </c>
      <c r="E112" s="140" t="s">
        <v>169</v>
      </c>
      <c r="F112" s="222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59"/>
    </row>
    <row r="113" spans="1:24" s="133" customFormat="1" ht="12" hidden="1" x14ac:dyDescent="0.2">
      <c r="A113" s="107"/>
      <c r="B113" s="107"/>
      <c r="C113" s="107"/>
      <c r="D113" s="136"/>
      <c r="E113" s="137"/>
      <c r="F113" s="222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59"/>
    </row>
    <row r="114" spans="1:24" s="147" customFormat="1" ht="12" hidden="1" x14ac:dyDescent="0.2">
      <c r="A114" s="100">
        <v>53</v>
      </c>
      <c r="B114" s="100"/>
      <c r="C114" s="100"/>
      <c r="D114" s="141" t="s">
        <v>37</v>
      </c>
      <c r="E114" s="140" t="s">
        <v>170</v>
      </c>
      <c r="F114" s="222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59"/>
    </row>
    <row r="115" spans="1:24" s="147" customFormat="1" ht="12" hidden="1" x14ac:dyDescent="0.2">
      <c r="A115" s="107"/>
      <c r="B115" s="107"/>
      <c r="C115" s="107"/>
      <c r="D115" s="136"/>
      <c r="E115" s="137"/>
      <c r="F115" s="222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59"/>
    </row>
    <row r="116" spans="1:24" s="147" customFormat="1" ht="11.25" hidden="1" customHeight="1" x14ac:dyDescent="0.2">
      <c r="A116" s="100">
        <v>54</v>
      </c>
      <c r="B116" s="100"/>
      <c r="C116" s="100"/>
      <c r="D116" s="141" t="s">
        <v>39</v>
      </c>
      <c r="E116" s="140" t="s">
        <v>40</v>
      </c>
      <c r="F116" s="222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59"/>
    </row>
    <row r="117" spans="1:24" s="147" customFormat="1" ht="12" hidden="1" x14ac:dyDescent="0.2">
      <c r="A117" s="107"/>
      <c r="B117" s="107"/>
      <c r="C117" s="107"/>
      <c r="D117" s="136"/>
      <c r="E117" s="137"/>
      <c r="F117" s="222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59"/>
    </row>
    <row r="118" spans="1:24" s="147" customFormat="1" ht="12" x14ac:dyDescent="0.2">
      <c r="A118" s="100">
        <v>55</v>
      </c>
      <c r="B118" s="100"/>
      <c r="C118" s="100"/>
      <c r="D118" s="139" t="s">
        <v>284</v>
      </c>
      <c r="E118" s="140" t="s">
        <v>323</v>
      </c>
      <c r="F118" s="227"/>
      <c r="G118" s="234"/>
      <c r="H118" s="234"/>
      <c r="I118" s="234">
        <v>2</v>
      </c>
      <c r="J118" s="234"/>
      <c r="K118" s="234">
        <v>3</v>
      </c>
      <c r="L118" s="234"/>
      <c r="M118" s="235">
        <v>1</v>
      </c>
      <c r="N118" s="234"/>
      <c r="O118" s="234"/>
      <c r="P118" s="234"/>
      <c r="Q118" s="234"/>
      <c r="R118" s="234"/>
      <c r="S118" s="234"/>
      <c r="T118" s="234">
        <v>16</v>
      </c>
      <c r="U118" s="235"/>
      <c r="V118" s="235"/>
      <c r="W118" s="234"/>
      <c r="X118" s="261">
        <v>11</v>
      </c>
    </row>
    <row r="119" spans="1:24" s="147" customFormat="1" ht="12" x14ac:dyDescent="0.2">
      <c r="A119" s="107"/>
      <c r="B119" s="107"/>
      <c r="C119" s="107"/>
      <c r="D119" s="136"/>
      <c r="E119" s="137" t="s">
        <v>264</v>
      </c>
      <c r="F119" s="228"/>
      <c r="G119" s="234"/>
      <c r="H119" s="234"/>
      <c r="I119" s="234">
        <v>1</v>
      </c>
      <c r="J119" s="234"/>
      <c r="K119" s="234">
        <v>1</v>
      </c>
      <c r="L119" s="234"/>
      <c r="M119" s="234"/>
      <c r="N119" s="234"/>
      <c r="O119" s="234"/>
      <c r="P119" s="234"/>
      <c r="Q119" s="235"/>
      <c r="R119" s="235"/>
      <c r="S119" s="235"/>
      <c r="T119" s="234">
        <v>20</v>
      </c>
      <c r="U119" s="235"/>
      <c r="V119" s="235"/>
      <c r="W119" s="235"/>
      <c r="X119" s="261">
        <v>6</v>
      </c>
    </row>
    <row r="120" spans="1:24" s="147" customFormat="1" ht="12" hidden="1" x14ac:dyDescent="0.2">
      <c r="A120" s="100">
        <v>56</v>
      </c>
      <c r="B120" s="100"/>
      <c r="C120" s="100"/>
      <c r="D120" s="141" t="s">
        <v>63</v>
      </c>
      <c r="E120" s="140" t="s">
        <v>171</v>
      </c>
      <c r="F120" s="222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59"/>
    </row>
    <row r="121" spans="1:24" s="147" customFormat="1" ht="12" hidden="1" x14ac:dyDescent="0.2">
      <c r="A121" s="107"/>
      <c r="B121" s="107"/>
      <c r="C121" s="107"/>
      <c r="D121" s="136"/>
      <c r="E121" s="137" t="s">
        <v>172</v>
      </c>
      <c r="F121" s="222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59"/>
    </row>
    <row r="122" spans="1:24" s="138" customFormat="1" ht="12" hidden="1" x14ac:dyDescent="0.2">
      <c r="A122" s="100">
        <v>46</v>
      </c>
      <c r="B122" s="100"/>
      <c r="C122" s="100"/>
      <c r="D122" s="139" t="s">
        <v>189</v>
      </c>
      <c r="E122" s="140" t="s">
        <v>382</v>
      </c>
      <c r="F122" s="223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59"/>
    </row>
    <row r="123" spans="1:24" s="138" customFormat="1" ht="12" hidden="1" x14ac:dyDescent="0.2">
      <c r="A123" s="105"/>
      <c r="B123" s="105"/>
      <c r="C123" s="105"/>
      <c r="D123" s="136"/>
      <c r="E123" s="137"/>
      <c r="F123" s="222"/>
      <c r="G123" s="234"/>
      <c r="H123" s="234"/>
      <c r="I123" s="234"/>
      <c r="J123" s="234"/>
      <c r="K123" s="234"/>
      <c r="L123" s="234"/>
      <c r="M123" s="234"/>
      <c r="N123" s="234">
        <v>1</v>
      </c>
      <c r="O123" s="234"/>
      <c r="P123" s="234"/>
      <c r="Q123" s="234"/>
      <c r="R123" s="234"/>
      <c r="S123" s="234">
        <v>2</v>
      </c>
      <c r="T123" s="234"/>
      <c r="U123" s="234"/>
      <c r="V123" s="234"/>
      <c r="W123" s="234"/>
      <c r="X123" s="259"/>
    </row>
    <row r="124" spans="1:24" s="147" customFormat="1" ht="12" hidden="1" x14ac:dyDescent="0.2">
      <c r="A124" s="100">
        <v>57</v>
      </c>
      <c r="B124" s="100"/>
      <c r="C124" s="100"/>
      <c r="D124" s="139" t="s">
        <v>285</v>
      </c>
      <c r="E124" s="140" t="s">
        <v>173</v>
      </c>
      <c r="F124" s="223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59"/>
    </row>
    <row r="125" spans="1:24" s="147" customFormat="1" ht="12" hidden="1" x14ac:dyDescent="0.2">
      <c r="A125" s="107"/>
      <c r="B125" s="107"/>
      <c r="C125" s="107"/>
      <c r="D125" s="136"/>
      <c r="E125" s="137" t="s">
        <v>174</v>
      </c>
      <c r="F125" s="22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59"/>
    </row>
    <row r="126" spans="1:24" s="147" customFormat="1" ht="12" hidden="1" x14ac:dyDescent="0.2">
      <c r="A126" s="100">
        <v>58</v>
      </c>
      <c r="B126" s="100"/>
      <c r="C126" s="100"/>
      <c r="D126" s="141" t="s">
        <v>42</v>
      </c>
      <c r="E126" s="140" t="s">
        <v>175</v>
      </c>
      <c r="F126" s="222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59"/>
    </row>
    <row r="127" spans="1:24" s="147" customFormat="1" ht="12" hidden="1" x14ac:dyDescent="0.2">
      <c r="A127" s="107"/>
      <c r="B127" s="107"/>
      <c r="C127" s="107"/>
      <c r="D127" s="136"/>
      <c r="E127" s="137"/>
      <c r="F127" s="222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59"/>
    </row>
    <row r="128" spans="1:24" s="147" customFormat="1" ht="12" hidden="1" x14ac:dyDescent="0.2">
      <c r="A128" s="100">
        <v>59</v>
      </c>
      <c r="B128" s="100"/>
      <c r="C128" s="100"/>
      <c r="D128" s="141" t="s">
        <v>127</v>
      </c>
      <c r="E128" s="140" t="s">
        <v>128</v>
      </c>
      <c r="F128" s="222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59"/>
    </row>
    <row r="129" spans="1:24" s="147" customFormat="1" ht="12" hidden="1" x14ac:dyDescent="0.2">
      <c r="A129" s="107"/>
      <c r="B129" s="107"/>
      <c r="C129" s="107"/>
      <c r="D129" s="136"/>
      <c r="E129" s="137"/>
      <c r="F129" s="222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59"/>
    </row>
    <row r="130" spans="1:24" s="131" customFormat="1" ht="12" hidden="1" x14ac:dyDescent="0.2">
      <c r="A130" s="100">
        <v>60</v>
      </c>
      <c r="B130" s="100"/>
      <c r="C130" s="100"/>
      <c r="D130" s="141" t="s">
        <v>43</v>
      </c>
      <c r="E130" s="140" t="s">
        <v>109</v>
      </c>
      <c r="F130" s="222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59"/>
    </row>
    <row r="131" spans="1:24" s="133" customFormat="1" ht="12" hidden="1" x14ac:dyDescent="0.2">
      <c r="A131" s="107"/>
      <c r="B131" s="107"/>
      <c r="C131" s="107"/>
      <c r="D131" s="136"/>
      <c r="E131" s="144" t="s">
        <v>44</v>
      </c>
      <c r="F131" s="222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59"/>
    </row>
    <row r="132" spans="1:24" s="131" customFormat="1" ht="12" hidden="1" x14ac:dyDescent="0.2">
      <c r="A132" s="100">
        <v>61</v>
      </c>
      <c r="B132" s="100"/>
      <c r="C132" s="100"/>
      <c r="D132" s="148" t="s">
        <v>45</v>
      </c>
      <c r="E132" s="135" t="s">
        <v>176</v>
      </c>
      <c r="F132" s="222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59"/>
    </row>
    <row r="133" spans="1:24" s="133" customFormat="1" ht="12" hidden="1" x14ac:dyDescent="0.2">
      <c r="A133" s="107"/>
      <c r="B133" s="107"/>
      <c r="C133" s="107"/>
      <c r="D133" s="136"/>
      <c r="E133" s="137" t="s">
        <v>46</v>
      </c>
      <c r="F133" s="222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59"/>
    </row>
    <row r="134" spans="1:24" s="131" customFormat="1" ht="12" hidden="1" x14ac:dyDescent="0.2">
      <c r="A134" s="100">
        <v>62</v>
      </c>
      <c r="B134" s="100"/>
      <c r="C134" s="100"/>
      <c r="D134" s="141" t="s">
        <v>65</v>
      </c>
      <c r="E134" s="140" t="s">
        <v>111</v>
      </c>
      <c r="F134" s="222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59"/>
    </row>
    <row r="135" spans="1:24" s="147" customFormat="1" ht="12" hidden="1" x14ac:dyDescent="0.2">
      <c r="A135" s="105"/>
      <c r="B135" s="105"/>
      <c r="C135" s="105"/>
      <c r="D135" s="136"/>
      <c r="E135" s="137"/>
      <c r="F135" s="222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59"/>
    </row>
    <row r="136" spans="1:24" s="147" customFormat="1" ht="12" hidden="1" x14ac:dyDescent="0.2">
      <c r="A136" s="102">
        <v>63</v>
      </c>
      <c r="B136" s="102"/>
      <c r="C136" s="102"/>
      <c r="D136" s="141" t="s">
        <v>138</v>
      </c>
      <c r="E136" s="140" t="s">
        <v>193</v>
      </c>
      <c r="F136" s="222"/>
      <c r="G136" s="234"/>
      <c r="H136" s="234"/>
      <c r="I136" s="235"/>
      <c r="J136" s="235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61"/>
    </row>
    <row r="137" spans="1:24" s="147" customFormat="1" ht="12" hidden="1" x14ac:dyDescent="0.2">
      <c r="A137" s="105"/>
      <c r="B137" s="105"/>
      <c r="C137" s="105"/>
      <c r="D137" s="136"/>
      <c r="E137" s="137"/>
      <c r="F137" s="222"/>
      <c r="G137" s="234"/>
      <c r="H137" s="235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61"/>
    </row>
    <row r="138" spans="1:24" s="147" customFormat="1" ht="12" hidden="1" x14ac:dyDescent="0.2">
      <c r="A138" s="102">
        <v>64</v>
      </c>
      <c r="B138" s="102"/>
      <c r="C138" s="102"/>
      <c r="D138" s="148" t="s">
        <v>57</v>
      </c>
      <c r="E138" s="140" t="s">
        <v>177</v>
      </c>
      <c r="F138" s="222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59"/>
    </row>
    <row r="139" spans="1:24" s="147" customFormat="1" ht="12" hidden="1" x14ac:dyDescent="0.2">
      <c r="A139" s="107"/>
      <c r="B139" s="107"/>
      <c r="C139" s="107"/>
      <c r="D139" s="136"/>
      <c r="E139" s="137" t="s">
        <v>265</v>
      </c>
      <c r="F139" s="222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59"/>
    </row>
    <row r="140" spans="1:24" s="131" customFormat="1" ht="12" x14ac:dyDescent="0.2">
      <c r="A140" s="100">
        <v>65</v>
      </c>
      <c r="B140" s="100"/>
      <c r="C140" s="100"/>
      <c r="D140" s="134" t="s">
        <v>286</v>
      </c>
      <c r="E140" s="140" t="s">
        <v>113</v>
      </c>
      <c r="F140" s="223"/>
      <c r="G140" s="234"/>
      <c r="H140" s="235">
        <v>1</v>
      </c>
      <c r="I140" s="418"/>
      <c r="J140" s="418"/>
      <c r="K140" s="234"/>
      <c r="L140" s="234"/>
      <c r="M140" s="234"/>
      <c r="N140" s="234">
        <v>91</v>
      </c>
      <c r="O140" s="234"/>
      <c r="P140" s="234"/>
      <c r="Q140" s="234">
        <v>5</v>
      </c>
      <c r="R140" s="234"/>
      <c r="S140" s="234">
        <v>2</v>
      </c>
      <c r="T140" s="235"/>
      <c r="U140" s="234"/>
      <c r="V140" s="234"/>
      <c r="W140" s="234"/>
      <c r="X140" s="259"/>
    </row>
    <row r="141" spans="1:24" s="133" customFormat="1" ht="12" x14ac:dyDescent="0.2">
      <c r="A141" s="105"/>
      <c r="B141" s="105"/>
      <c r="C141" s="105"/>
      <c r="D141" s="136"/>
      <c r="E141" s="137"/>
      <c r="F141" s="224"/>
      <c r="G141" s="234"/>
      <c r="H141" s="235"/>
      <c r="I141" s="234"/>
      <c r="J141" s="234"/>
      <c r="K141" s="234"/>
      <c r="L141" s="234"/>
      <c r="M141" s="234"/>
      <c r="N141" s="235"/>
      <c r="O141" s="235"/>
      <c r="P141" s="235"/>
      <c r="Q141" s="234">
        <v>2</v>
      </c>
      <c r="R141" s="234"/>
      <c r="S141" s="234"/>
      <c r="T141" s="234"/>
      <c r="U141" s="234"/>
      <c r="V141" s="234"/>
      <c r="W141" s="234"/>
      <c r="X141" s="259"/>
    </row>
    <row r="142" spans="1:24" s="131" customFormat="1" ht="12" x14ac:dyDescent="0.2">
      <c r="A142" s="102">
        <v>66</v>
      </c>
      <c r="B142" s="102"/>
      <c r="C142" s="102"/>
      <c r="D142" s="139" t="s">
        <v>287</v>
      </c>
      <c r="E142" s="149" t="s">
        <v>347</v>
      </c>
      <c r="F142" s="223"/>
      <c r="G142" s="235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59"/>
    </row>
    <row r="143" spans="1:24" s="133" customFormat="1" ht="12" x14ac:dyDescent="0.2">
      <c r="A143" s="107"/>
      <c r="B143" s="107"/>
      <c r="C143" s="107"/>
      <c r="D143" s="148"/>
      <c r="E143" s="144" t="s">
        <v>178</v>
      </c>
      <c r="F143" s="22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59"/>
    </row>
    <row r="144" spans="1:24" s="147" customFormat="1" ht="12" customHeight="1" x14ac:dyDescent="0.2">
      <c r="A144" s="102"/>
      <c r="B144" s="102"/>
      <c r="C144" s="102"/>
      <c r="D144" s="134"/>
      <c r="E144" s="140" t="s">
        <v>322</v>
      </c>
      <c r="F144" s="229"/>
      <c r="G144" s="234"/>
      <c r="H144" s="234"/>
      <c r="I144" s="234"/>
      <c r="J144" s="234">
        <v>2</v>
      </c>
      <c r="K144" s="234">
        <v>1</v>
      </c>
      <c r="L144" s="234"/>
      <c r="M144" s="235">
        <v>1</v>
      </c>
      <c r="N144" s="234"/>
      <c r="O144" s="234"/>
      <c r="P144" s="234"/>
      <c r="Q144" s="234"/>
      <c r="R144" s="234"/>
      <c r="S144" s="234"/>
      <c r="T144" s="234">
        <v>8</v>
      </c>
      <c r="U144" s="235"/>
      <c r="V144" s="235">
        <v>1</v>
      </c>
      <c r="W144" s="234"/>
      <c r="X144" s="571">
        <v>3</v>
      </c>
    </row>
    <row r="145" spans="1:27" s="147" customFormat="1" ht="11.25" customHeight="1" x14ac:dyDescent="0.2">
      <c r="A145" s="105"/>
      <c r="B145" s="105"/>
      <c r="C145" s="105"/>
      <c r="D145" s="136"/>
      <c r="E145" s="137" t="s">
        <v>179</v>
      </c>
      <c r="F145" s="230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>
        <v>26</v>
      </c>
      <c r="U145" s="235"/>
      <c r="V145" s="235"/>
      <c r="W145" s="234"/>
      <c r="X145" s="261"/>
    </row>
    <row r="146" spans="1:27" s="147" customFormat="1" ht="12" hidden="1" x14ac:dyDescent="0.2">
      <c r="A146" s="102">
        <v>67</v>
      </c>
      <c r="B146" s="102"/>
      <c r="C146" s="102"/>
      <c r="D146" s="139" t="s">
        <v>49</v>
      </c>
      <c r="E146" s="140" t="s">
        <v>50</v>
      </c>
      <c r="F146" s="231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59"/>
    </row>
    <row r="147" spans="1:27" s="138" customFormat="1" hidden="1" x14ac:dyDescent="0.2">
      <c r="A147" s="105"/>
      <c r="B147" s="105"/>
      <c r="C147" s="105"/>
      <c r="D147" s="136"/>
      <c r="E147" s="144"/>
      <c r="F147" s="231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59"/>
      <c r="Y147" s="154"/>
      <c r="Z147" s="154"/>
      <c r="AA147" s="154"/>
    </row>
    <row r="148" spans="1:27" s="138" customFormat="1" hidden="1" x14ac:dyDescent="0.2">
      <c r="A148" s="102">
        <v>68</v>
      </c>
      <c r="B148" s="102"/>
      <c r="C148" s="102"/>
      <c r="D148" s="139" t="s">
        <v>129</v>
      </c>
      <c r="E148" s="135" t="s">
        <v>266</v>
      </c>
      <c r="F148" s="231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59"/>
      <c r="Y148" s="154"/>
      <c r="Z148" s="154"/>
      <c r="AA148" s="154"/>
    </row>
    <row r="149" spans="1:27" s="138" customFormat="1" hidden="1" x14ac:dyDescent="0.2">
      <c r="A149" s="107"/>
      <c r="B149" s="107"/>
      <c r="C149" s="107"/>
      <c r="D149" s="136"/>
      <c r="E149" s="137" t="s">
        <v>267</v>
      </c>
      <c r="F149" s="231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59"/>
      <c r="Y149" s="154"/>
      <c r="Z149" s="154"/>
      <c r="AA149" s="154"/>
    </row>
    <row r="150" spans="1:27" s="138" customFormat="1" ht="1.5" hidden="1" customHeight="1" x14ac:dyDescent="0.2">
      <c r="A150" s="100">
        <v>69</v>
      </c>
      <c r="B150" s="100"/>
      <c r="C150" s="100"/>
      <c r="D150" s="139" t="s">
        <v>288</v>
      </c>
      <c r="E150" s="140" t="s">
        <v>268</v>
      </c>
      <c r="F150" s="223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59"/>
    </row>
    <row r="151" spans="1:27" s="138" customFormat="1" ht="12" hidden="1" x14ac:dyDescent="0.2">
      <c r="A151" s="105"/>
      <c r="B151" s="105"/>
      <c r="C151" s="105"/>
      <c r="D151" s="136"/>
      <c r="E151" s="144"/>
      <c r="F151" s="224"/>
      <c r="G151" s="234"/>
      <c r="H151" s="234"/>
      <c r="I151" s="234"/>
      <c r="J151" s="234"/>
      <c r="K151" s="234"/>
      <c r="L151" s="234"/>
      <c r="M151" s="235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59"/>
    </row>
    <row r="152" spans="1:27" s="131" customFormat="1" ht="12" x14ac:dyDescent="0.2">
      <c r="A152" s="100">
        <v>65</v>
      </c>
      <c r="B152" s="100"/>
      <c r="C152" s="100"/>
      <c r="D152" s="134" t="s">
        <v>188</v>
      </c>
      <c r="E152" s="140" t="s">
        <v>268</v>
      </c>
      <c r="F152" s="223"/>
      <c r="G152" s="234"/>
      <c r="H152" s="235"/>
      <c r="I152" s="418"/>
      <c r="J152" s="418"/>
      <c r="K152" s="234"/>
      <c r="L152" s="234"/>
      <c r="M152" s="234"/>
      <c r="N152" s="234"/>
      <c r="O152" s="234"/>
      <c r="P152" s="234"/>
      <c r="Q152" s="234"/>
      <c r="R152" s="234"/>
      <c r="S152" s="234"/>
      <c r="T152" s="235"/>
      <c r="U152" s="234"/>
      <c r="V152" s="234"/>
      <c r="W152" s="234"/>
      <c r="X152" s="259"/>
    </row>
    <row r="153" spans="1:27" s="133" customFormat="1" ht="12" x14ac:dyDescent="0.2">
      <c r="A153" s="105"/>
      <c r="B153" s="105"/>
      <c r="C153" s="105"/>
      <c r="D153" s="136"/>
      <c r="E153" s="137"/>
      <c r="F153" s="224"/>
      <c r="G153" s="234"/>
      <c r="H153" s="235"/>
      <c r="I153" s="234"/>
      <c r="J153" s="234"/>
      <c r="K153" s="234"/>
      <c r="L153" s="234"/>
      <c r="M153" s="234"/>
      <c r="N153" s="235"/>
      <c r="O153" s="235"/>
      <c r="P153" s="235"/>
      <c r="Q153" s="234"/>
      <c r="R153" s="234"/>
      <c r="S153" s="234"/>
      <c r="T153" s="234">
        <v>1</v>
      </c>
      <c r="U153" s="234"/>
      <c r="V153" s="234"/>
      <c r="W153" s="234"/>
      <c r="X153" s="259"/>
    </row>
    <row r="154" spans="1:27" s="138" customFormat="1" ht="12" x14ac:dyDescent="0.2">
      <c r="A154" s="102">
        <v>70</v>
      </c>
      <c r="B154" s="102"/>
      <c r="C154" s="102"/>
      <c r="D154" s="139" t="s">
        <v>289</v>
      </c>
      <c r="E154" s="140" t="s">
        <v>114</v>
      </c>
      <c r="F154" s="223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>
        <v>1</v>
      </c>
      <c r="T154" s="234"/>
      <c r="U154" s="234"/>
      <c r="V154" s="234"/>
      <c r="W154" s="234">
        <v>1</v>
      </c>
      <c r="X154" s="259"/>
    </row>
    <row r="155" spans="1:27" s="138" customFormat="1" ht="12" x14ac:dyDescent="0.2">
      <c r="A155" s="105"/>
      <c r="B155" s="105"/>
      <c r="C155" s="105"/>
      <c r="D155" s="458"/>
      <c r="E155" s="137" t="s">
        <v>180</v>
      </c>
      <c r="F155" s="241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419"/>
    </row>
    <row r="156" spans="1:27" s="138" customFormat="1" x14ac:dyDescent="0.25">
      <c r="D156" s="479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</row>
    <row r="157" spans="1:27" s="138" customFormat="1" x14ac:dyDescent="0.25">
      <c r="D157" s="150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7" s="147" customFormat="1" ht="12" hidden="1" x14ac:dyDescent="0.2">
      <c r="A158" s="100">
        <v>55</v>
      </c>
      <c r="B158" s="100"/>
      <c r="C158" s="100"/>
      <c r="D158" s="244" t="s">
        <v>284</v>
      </c>
      <c r="E158" s="245" t="s">
        <v>340</v>
      </c>
      <c r="F158" s="246"/>
      <c r="G158" s="247"/>
      <c r="H158" s="247"/>
      <c r="I158" s="248"/>
      <c r="J158" s="248"/>
      <c r="K158" s="247"/>
      <c r="L158" s="247"/>
      <c r="M158" s="249"/>
      <c r="N158" s="247"/>
      <c r="O158" s="247"/>
      <c r="P158" s="247"/>
      <c r="Q158" s="247"/>
      <c r="R158" s="247"/>
      <c r="S158" s="247"/>
      <c r="T158" s="247"/>
      <c r="U158" s="249"/>
      <c r="V158" s="249"/>
      <c r="W158" s="247"/>
      <c r="X158" s="256"/>
    </row>
    <row r="159" spans="1:27" s="147" customFormat="1" ht="12" hidden="1" x14ac:dyDescent="0.2">
      <c r="A159" s="107"/>
      <c r="B159" s="107"/>
      <c r="C159" s="107"/>
      <c r="D159" s="250"/>
      <c r="E159" s="251" t="s">
        <v>341</v>
      </c>
      <c r="F159" s="252"/>
      <c r="G159" s="253"/>
      <c r="H159" s="253"/>
      <c r="I159" s="254"/>
      <c r="J159" s="254"/>
      <c r="K159" s="253"/>
      <c r="L159" s="253"/>
      <c r="M159" s="253"/>
      <c r="N159" s="253"/>
      <c r="O159" s="253"/>
      <c r="P159" s="253"/>
      <c r="Q159" s="255"/>
      <c r="R159" s="255"/>
      <c r="S159" s="255"/>
      <c r="T159" s="253"/>
      <c r="U159" s="255"/>
      <c r="V159" s="255"/>
      <c r="W159" s="255"/>
      <c r="X159" s="257"/>
    </row>
    <row r="160" spans="1:27" s="147" customFormat="1" ht="12" x14ac:dyDescent="0.2">
      <c r="A160" s="107"/>
      <c r="B160" s="107"/>
      <c r="C160" s="107"/>
      <c r="D160" s="238"/>
      <c r="E160" s="239"/>
      <c r="F160" s="240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3"/>
      <c r="R160" s="233"/>
      <c r="S160" s="233"/>
      <c r="T160" s="232"/>
      <c r="U160" s="233"/>
      <c r="V160" s="233"/>
      <c r="W160" s="233"/>
      <c r="X160" s="233"/>
    </row>
    <row r="161" spans="1:27" s="147" customFormat="1" ht="12" x14ac:dyDescent="0.2">
      <c r="A161" s="107"/>
      <c r="B161" s="107"/>
      <c r="C161" s="107"/>
      <c r="D161" s="238"/>
      <c r="E161" s="239"/>
      <c r="F161" s="240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3"/>
      <c r="R161" s="233"/>
      <c r="S161" s="233"/>
      <c r="T161" s="232"/>
      <c r="U161" s="233"/>
      <c r="V161" s="233"/>
      <c r="W161" s="233"/>
      <c r="X161" s="233"/>
    </row>
    <row r="162" spans="1:27" s="147" customFormat="1" ht="12" x14ac:dyDescent="0.2">
      <c r="A162" s="107"/>
      <c r="B162" s="107"/>
      <c r="C162" s="107"/>
      <c r="D162" s="238"/>
      <c r="E162" s="239"/>
      <c r="F162" s="240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3"/>
      <c r="R162" s="233"/>
      <c r="S162" s="233"/>
      <c r="T162" s="232"/>
      <c r="U162" s="233"/>
      <c r="V162" s="233"/>
      <c r="W162" s="233"/>
      <c r="X162" s="233"/>
    </row>
    <row r="163" spans="1:27" s="147" customFormat="1" ht="12" x14ac:dyDescent="0.2">
      <c r="A163" s="107"/>
      <c r="B163" s="107"/>
      <c r="C163" s="107"/>
      <c r="D163" s="238"/>
      <c r="E163" s="239"/>
      <c r="F163" s="240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3"/>
      <c r="R163" s="233"/>
      <c r="S163" s="233"/>
      <c r="T163" s="232"/>
      <c r="U163" s="233"/>
      <c r="V163" s="233"/>
      <c r="W163" s="233"/>
      <c r="X163" s="233"/>
    </row>
    <row r="164" spans="1:27" s="147" customFormat="1" ht="12" x14ac:dyDescent="0.2">
      <c r="A164" s="107"/>
      <c r="B164" s="107"/>
      <c r="C164" s="107"/>
      <c r="D164" s="238"/>
      <c r="E164" s="239"/>
      <c r="F164" s="240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3"/>
      <c r="R164" s="233"/>
      <c r="S164" s="233"/>
      <c r="T164" s="232"/>
      <c r="U164" s="233"/>
      <c r="V164" s="233"/>
      <c r="W164" s="233"/>
      <c r="X164" s="233"/>
    </row>
    <row r="165" spans="1:27" s="138" customFormat="1" ht="12" x14ac:dyDescent="0.2">
      <c r="C165" s="151" t="s">
        <v>290</v>
      </c>
      <c r="D165" s="152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7" s="138" customFormat="1" ht="12" x14ac:dyDescent="0.2">
      <c r="C166" s="152"/>
      <c r="D166" s="152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7" s="138" customFormat="1" ht="13.5" hidden="1" customHeight="1" x14ac:dyDescent="0.25">
      <c r="C167" s="138" t="s">
        <v>131</v>
      </c>
      <c r="D167" s="138" t="s">
        <v>344</v>
      </c>
      <c r="F167" s="155"/>
      <c r="G167" s="154"/>
      <c r="H167" s="155"/>
      <c r="I167" s="155"/>
      <c r="J167" s="155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</row>
    <row r="168" spans="1:27" s="138" customFormat="1" ht="13.5" hidden="1" customHeight="1" x14ac:dyDescent="0.25">
      <c r="D168" s="138" t="s">
        <v>345</v>
      </c>
      <c r="F168" s="155"/>
      <c r="G168" s="154"/>
      <c r="H168" s="155"/>
      <c r="I168" s="155"/>
      <c r="J168" s="155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</row>
    <row r="169" spans="1:27" s="138" customFormat="1" ht="13.5" hidden="1" customHeight="1" x14ac:dyDescent="0.25">
      <c r="C169" s="138" t="s">
        <v>386</v>
      </c>
      <c r="D169" s="138" t="s">
        <v>387</v>
      </c>
      <c r="F169" s="155"/>
      <c r="G169" s="154"/>
      <c r="H169" s="155"/>
      <c r="I169" s="155"/>
      <c r="J169" s="155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</row>
    <row r="170" spans="1:27" s="138" customFormat="1" ht="10.5" customHeight="1" x14ac:dyDescent="0.25">
      <c r="C170" s="138" t="s">
        <v>291</v>
      </c>
      <c r="D170" s="138" t="s">
        <v>292</v>
      </c>
      <c r="F170" s="155"/>
      <c r="G170" s="154"/>
      <c r="H170" s="155"/>
      <c r="I170" s="155"/>
      <c r="J170" s="155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</row>
    <row r="171" spans="1:27" s="138" customFormat="1" ht="10.5" customHeight="1" x14ac:dyDescent="0.25">
      <c r="C171" s="138" t="s">
        <v>293</v>
      </c>
      <c r="D171" s="156" t="s">
        <v>294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</row>
    <row r="172" spans="1:27" s="138" customFormat="1" ht="10.5" customHeight="1" x14ac:dyDescent="0.25">
      <c r="C172" s="138" t="s">
        <v>295</v>
      </c>
      <c r="D172" s="156" t="s">
        <v>296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4"/>
      <c r="Z172" s="154"/>
      <c r="AA172" s="154"/>
    </row>
    <row r="173" spans="1:27" s="138" customFormat="1" ht="10.5" hidden="1" customHeight="1" x14ac:dyDescent="0.25">
      <c r="C173" s="138" t="s">
        <v>297</v>
      </c>
      <c r="D173" s="156" t="s">
        <v>298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</row>
    <row r="174" spans="1:27" s="138" customFormat="1" ht="10.5" customHeight="1" x14ac:dyDescent="0.25">
      <c r="C174" s="138" t="s">
        <v>299</v>
      </c>
      <c r="D174" s="156" t="s">
        <v>300</v>
      </c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</row>
    <row r="175" spans="1:27" s="138" customFormat="1" ht="10.5" hidden="1" customHeight="1" x14ac:dyDescent="0.25">
      <c r="C175" s="138" t="s">
        <v>415</v>
      </c>
      <c r="D175" s="156" t="s">
        <v>416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</row>
    <row r="176" spans="1:27" s="138" customFormat="1" ht="10.5" customHeight="1" x14ac:dyDescent="0.25">
      <c r="C176" s="138" t="s">
        <v>442</v>
      </c>
      <c r="D176" s="156" t="s">
        <v>443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</row>
    <row r="177" spans="3:24" s="138" customFormat="1" ht="10.5" hidden="1" customHeight="1" x14ac:dyDescent="0.25">
      <c r="C177" s="138" t="s">
        <v>388</v>
      </c>
      <c r="D177" s="156" t="s">
        <v>389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</row>
    <row r="178" spans="3:24" s="138" customFormat="1" ht="10.5" hidden="1" customHeight="1" x14ac:dyDescent="0.25">
      <c r="D178" s="156" t="s">
        <v>390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</row>
    <row r="179" spans="3:24" s="138" customFormat="1" ht="10.5" hidden="1" customHeight="1" x14ac:dyDescent="0.25">
      <c r="C179" s="138" t="s">
        <v>307</v>
      </c>
      <c r="D179" s="156" t="s">
        <v>308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</row>
    <row r="180" spans="3:24" s="138" customFormat="1" ht="10.5" hidden="1" customHeight="1" x14ac:dyDescent="0.25">
      <c r="C180" s="138" t="s">
        <v>325</v>
      </c>
      <c r="D180" s="156" t="s">
        <v>326</v>
      </c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</row>
    <row r="181" spans="3:24" s="138" customFormat="1" ht="10.5" customHeight="1" x14ac:dyDescent="0.25">
      <c r="C181" s="138" t="s">
        <v>194</v>
      </c>
      <c r="D181" s="138" t="s">
        <v>301</v>
      </c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</row>
    <row r="182" spans="3:24" s="138" customFormat="1" ht="10.5" hidden="1" customHeight="1" x14ac:dyDescent="0.25">
      <c r="C182" s="138" t="s">
        <v>417</v>
      </c>
      <c r="D182" s="138" t="s">
        <v>418</v>
      </c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</row>
    <row r="183" spans="3:24" s="138" customFormat="1" ht="10.5" hidden="1" customHeight="1" x14ac:dyDescent="0.25">
      <c r="C183" s="138" t="s">
        <v>419</v>
      </c>
      <c r="D183" s="138" t="s">
        <v>420</v>
      </c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</row>
    <row r="184" spans="3:24" s="138" customFormat="1" ht="10.5" hidden="1" customHeight="1" x14ac:dyDescent="0.25">
      <c r="C184" s="138" t="s">
        <v>302</v>
      </c>
      <c r="D184" s="156" t="s">
        <v>303</v>
      </c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</row>
    <row r="185" spans="3:24" s="138" customFormat="1" ht="10.5" customHeight="1" x14ac:dyDescent="0.25">
      <c r="C185" s="138" t="s">
        <v>350</v>
      </c>
      <c r="D185" s="156" t="s">
        <v>351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</row>
    <row r="186" spans="3:24" s="138" customFormat="1" ht="10.5" customHeight="1" x14ac:dyDescent="0.25">
      <c r="C186" s="138" t="s">
        <v>444</v>
      </c>
      <c r="D186" s="156" t="s">
        <v>445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</row>
    <row r="187" spans="3:24" s="138" customFormat="1" ht="10.5" hidden="1" customHeight="1" x14ac:dyDescent="0.25">
      <c r="C187" s="138" t="s">
        <v>371</v>
      </c>
      <c r="D187" s="156" t="s">
        <v>372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</row>
    <row r="188" spans="3:24" s="138" customFormat="1" ht="10.5" hidden="1" customHeight="1" x14ac:dyDescent="0.25">
      <c r="C188" s="138" t="s">
        <v>426</v>
      </c>
      <c r="D188" s="156" t="s">
        <v>427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</row>
    <row r="189" spans="3:24" s="138" customFormat="1" ht="10.5" hidden="1" customHeight="1" x14ac:dyDescent="0.25">
      <c r="C189" s="138" t="s">
        <v>373</v>
      </c>
      <c r="D189" s="156" t="s">
        <v>374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</row>
    <row r="190" spans="3:24" s="138" customFormat="1" ht="10.5" hidden="1" customHeight="1" x14ac:dyDescent="0.25">
      <c r="C190" s="138" t="s">
        <v>304</v>
      </c>
      <c r="D190" s="156" t="s">
        <v>305</v>
      </c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</row>
    <row r="191" spans="3:24" s="138" customFormat="1" ht="10.5" hidden="1" customHeight="1" x14ac:dyDescent="0.25">
      <c r="C191" s="138" t="s">
        <v>306</v>
      </c>
      <c r="D191" s="156" t="s">
        <v>352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</row>
    <row r="192" spans="3:24" s="159" customFormat="1" ht="10.5" customHeight="1" x14ac:dyDescent="0.25">
      <c r="C192" s="138" t="s">
        <v>309</v>
      </c>
      <c r="D192" s="156" t="s">
        <v>310</v>
      </c>
      <c r="F192" s="155"/>
      <c r="G192" s="154"/>
      <c r="H192" s="155"/>
      <c r="I192" s="155"/>
      <c r="J192" s="155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</row>
    <row r="193" spans="3:26" s="159" customFormat="1" ht="10.5" customHeight="1" x14ac:dyDescent="0.25">
      <c r="C193" s="138" t="s">
        <v>311</v>
      </c>
      <c r="D193" s="156" t="s">
        <v>312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</row>
    <row r="194" spans="3:26" s="159" customFormat="1" ht="10.5" hidden="1" customHeight="1" x14ac:dyDescent="0.25">
      <c r="C194" s="138" t="s">
        <v>313</v>
      </c>
      <c r="D194" s="156" t="s">
        <v>314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</row>
    <row r="195" spans="3:26" ht="10.5" customHeight="1" x14ac:dyDescent="0.2">
      <c r="C195" s="138" t="s">
        <v>353</v>
      </c>
      <c r="D195" s="156" t="s">
        <v>458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</row>
    <row r="196" spans="3:26" ht="10.5" hidden="1" customHeight="1" x14ac:dyDescent="0.2">
      <c r="C196" s="138" t="s">
        <v>348</v>
      </c>
      <c r="D196" s="156" t="s">
        <v>349</v>
      </c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</row>
    <row r="197" spans="3:26" ht="10.5" customHeight="1" x14ac:dyDescent="0.2">
      <c r="C197" s="138" t="s">
        <v>315</v>
      </c>
      <c r="D197" s="138" t="s">
        <v>316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</row>
    <row r="198" spans="3:26" ht="10.5" customHeight="1" x14ac:dyDescent="0.2">
      <c r="C198" s="138" t="s">
        <v>375</v>
      </c>
      <c r="D198" s="156" t="s">
        <v>317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</row>
    <row r="199" spans="3:26" x14ac:dyDescent="0.2">
      <c r="C199" s="138"/>
      <c r="D199" s="156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</row>
    <row r="200" spans="3:26" x14ac:dyDescent="0.2">
      <c r="C200" s="138"/>
      <c r="D200" s="156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</row>
    <row r="201" spans="3:26" ht="13.5" customHeight="1" x14ac:dyDescent="0.2">
      <c r="D201" s="161"/>
      <c r="F201" s="157"/>
      <c r="G201" s="157"/>
      <c r="H201" s="157"/>
      <c r="I201" s="157"/>
      <c r="J201" s="157"/>
      <c r="K201" s="157"/>
      <c r="L201" s="157"/>
      <c r="M201" s="138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</row>
    <row r="202" spans="3:26" ht="15.75" x14ac:dyDescent="0.25"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Z202" s="237" t="s">
        <v>318</v>
      </c>
    </row>
    <row r="203" spans="3:26" ht="15.75" x14ac:dyDescent="0.25">
      <c r="D203" s="158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Z203" s="237" t="s">
        <v>319</v>
      </c>
    </row>
    <row r="204" spans="3:26" ht="15.75" x14ac:dyDescent="0.25"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Z204" s="237" t="s">
        <v>320</v>
      </c>
    </row>
    <row r="205" spans="3:26" x14ac:dyDescent="0.2">
      <c r="M205" s="162"/>
      <c r="Z205" s="237" t="s">
        <v>321</v>
      </c>
    </row>
    <row r="206" spans="3:26" x14ac:dyDescent="0.2">
      <c r="E206" s="161" t="s">
        <v>424</v>
      </c>
      <c r="H206" s="161">
        <f>H16+H26+H28+H38+H50+H62+H70+H78+H100+H118+H122+H140+H142+H144+H152+H154</f>
        <v>1</v>
      </c>
      <c r="I206" s="161">
        <f t="shared" ref="I206:X206" si="0">I16+I26+I28+I38+I50+I62+I70+I78+I100+I118+I122+I140+I142+I144+I152+I154</f>
        <v>2</v>
      </c>
      <c r="K206" s="161">
        <f t="shared" si="0"/>
        <v>4</v>
      </c>
      <c r="L206" s="161">
        <f t="shared" si="0"/>
        <v>0</v>
      </c>
      <c r="M206" s="161">
        <f t="shared" si="0"/>
        <v>2</v>
      </c>
      <c r="N206" s="161">
        <f t="shared" si="0"/>
        <v>133</v>
      </c>
      <c r="O206" s="161">
        <f t="shared" si="0"/>
        <v>0</v>
      </c>
      <c r="P206" s="161">
        <f t="shared" si="0"/>
        <v>0</v>
      </c>
      <c r="Q206" s="161">
        <f t="shared" si="0"/>
        <v>5</v>
      </c>
      <c r="S206" s="161">
        <f t="shared" si="0"/>
        <v>3</v>
      </c>
      <c r="T206" s="161">
        <f t="shared" si="0"/>
        <v>24</v>
      </c>
      <c r="U206" s="161">
        <f t="shared" si="0"/>
        <v>0</v>
      </c>
      <c r="W206" s="161">
        <f t="shared" si="0"/>
        <v>1</v>
      </c>
      <c r="X206" s="161">
        <f t="shared" si="0"/>
        <v>22</v>
      </c>
      <c r="Y206" s="161">
        <f>SUM(H206:X206)</f>
        <v>197</v>
      </c>
    </row>
    <row r="207" spans="3:26" x14ac:dyDescent="0.2">
      <c r="E207" s="161" t="s">
        <v>425</v>
      </c>
      <c r="H207" s="161">
        <f>H17+H27+H29+H39+H51+H63+H71+H79+H101+H119+H123+H141+H143+H145+H153+H155</f>
        <v>2</v>
      </c>
      <c r="I207" s="161">
        <f t="shared" ref="I207:X207" si="1">I17+I27+I29+I39+I51+I63+I71+I79+I101+I119+I123+I141+I143+I145+I153+I155</f>
        <v>2</v>
      </c>
      <c r="K207" s="161">
        <f t="shared" si="1"/>
        <v>1</v>
      </c>
      <c r="L207" s="161">
        <f t="shared" si="1"/>
        <v>0</v>
      </c>
      <c r="M207" s="161">
        <f t="shared" si="1"/>
        <v>0</v>
      </c>
      <c r="N207" s="161">
        <f t="shared" si="1"/>
        <v>43</v>
      </c>
      <c r="O207" s="161">
        <f t="shared" si="1"/>
        <v>0</v>
      </c>
      <c r="P207" s="161">
        <f t="shared" si="1"/>
        <v>0</v>
      </c>
      <c r="Q207" s="161">
        <f t="shared" si="1"/>
        <v>2</v>
      </c>
      <c r="S207" s="161">
        <f t="shared" si="1"/>
        <v>2</v>
      </c>
      <c r="T207" s="161">
        <f t="shared" si="1"/>
        <v>47</v>
      </c>
      <c r="U207" s="161">
        <f t="shared" si="1"/>
        <v>0</v>
      </c>
      <c r="W207" s="161">
        <f t="shared" si="1"/>
        <v>0</v>
      </c>
      <c r="X207" s="161">
        <f t="shared" si="1"/>
        <v>14</v>
      </c>
      <c r="Y207" s="161">
        <f>SUM(H207:X207)</f>
        <v>113</v>
      </c>
    </row>
    <row r="208" spans="3:26" x14ac:dyDescent="0.2">
      <c r="M208" s="147"/>
    </row>
    <row r="209" spans="13:13" x14ac:dyDescent="0.2">
      <c r="M209" s="163"/>
    </row>
    <row r="210" spans="13:13" x14ac:dyDescent="0.2">
      <c r="M210" s="163"/>
    </row>
    <row r="211" spans="13:13" x14ac:dyDescent="0.2">
      <c r="M211" s="147"/>
    </row>
    <row r="538" spans="7:20" x14ac:dyDescent="0.2">
      <c r="G538" s="186"/>
      <c r="M538" s="185"/>
      <c r="Q538" s="186"/>
      <c r="R538" s="186"/>
      <c r="S538" s="186"/>
      <c r="T538" s="186"/>
    </row>
  </sheetData>
  <phoneticPr fontId="6" type="noConversion"/>
  <printOptions horizontalCentered="1"/>
  <pageMargins left="0.47244094488188998" right="0.31496062992126" top="0.66929133858267698" bottom="0.39370078740157499" header="0.27559055118110198" footer="0"/>
  <pageSetup paperSize="9" scale="78" firstPageNumber="16" orientation="portrait" useFirstPageNumber="1" r:id="rId1"/>
  <headerFooter>
    <oddHeader xml:space="preserve">&amp;C&amp;"Arial,Regular"&amp;9C/49/7 Rev.
page &amp;P / Seite &amp;P / página &amp;P </oddHeader>
  </headerFooter>
  <rowBreaks count="1" manualBreakCount="1">
    <brk id="140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 C_49_7 Rev. (1)</vt:lpstr>
      <vt:lpstr>C_49_7 Rev.(2)_part1</vt:lpstr>
      <vt:lpstr>C_49_7 Rev.(2)_part2</vt:lpstr>
      <vt:lpstr>' C_49_7 Rev. (1)'!Criteria</vt:lpstr>
      <vt:lpstr>' C_49_7 Rev. (1)'!Print_Area</vt:lpstr>
      <vt:lpstr>'C_49_7 Rev.(2)_part1'!Print_Area</vt:lpstr>
      <vt:lpstr>'C_49_7 Rev.(2)_part2'!Print_Area</vt:lpstr>
      <vt:lpstr>'C_49_7 Rev.(2)_part1'!Print_Titles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buton/besse</dc:creator>
  <dc:description>remove * next to IT - 2002 - 1,871 for Corr. version or for C/38/7 in 2004</dc:description>
  <cp:lastModifiedBy>BESSE Ariane</cp:lastModifiedBy>
  <cp:lastPrinted>2015-10-26T07:10:29Z</cp:lastPrinted>
  <dcterms:created xsi:type="dcterms:W3CDTF">1999-10-07T17:34:17Z</dcterms:created>
  <dcterms:modified xsi:type="dcterms:W3CDTF">2016-10-27T15:46:33Z</dcterms:modified>
</cp:coreProperties>
</file>